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uren/Dropbox (Sanergy)/CityWise/Citywise_shared parent/02. Active Projects/2020 CACTUS/CACTUS tools - Master folder/Blank workbooks/FSM/"/>
    </mc:Choice>
  </mc:AlternateContent>
  <xr:revisionPtr revIDLastSave="0" documentId="13_ncr:1_{0E89ECE6-5E1E-F54C-9FBE-DFCB96B3C473}" xr6:coauthVersionLast="47" xr6:coauthVersionMax="47" xr10:uidLastSave="{00000000-0000-0000-0000-000000000000}"/>
  <bookViews>
    <workbookView xWindow="0" yWindow="500" windowWidth="28800" windowHeight="15800" activeTab="5" xr2:uid="{00000000-000D-0000-FFFF-FFFF00000000}"/>
    <workbookView xWindow="640" yWindow="500" windowWidth="27240" windowHeight="15800" activeTab="5" xr2:uid="{17C7668B-DFF0-AE44-9A3D-4C5E96284A3F}"/>
  </bookViews>
  <sheets>
    <sheet name="Context" sheetId="30" r:id="rId1"/>
    <sheet name="Direct CAPEX" sheetId="27" r:id="rId2"/>
    <sheet name="Indirect CAPEX" sheetId="28" r:id="rId3"/>
    <sheet name="Direct OPEX" sheetId="21" r:id="rId4"/>
    <sheet name="Indirect OPEX" sheetId="29" r:id="rId5"/>
    <sheet name="Summary" sheetId="31" r:id="rId6"/>
    <sheet name="Data Validation" sheetId="4" state="hidden" r:id="rId7"/>
  </sheets>
  <externalReferences>
    <externalReference r:id="rId8"/>
    <externalReference r:id="rId9"/>
    <externalReference r:id="rId10"/>
  </externalReferences>
  <definedNames>
    <definedName name="_xlnm._FilterDatabase" localSheetId="2">#REF!</definedName>
    <definedName name="_xlnm._FilterDatabase" localSheetId="4">#REF!</definedName>
    <definedName name="_xlnm._FilterDatabase">#REF!</definedName>
    <definedName name="a" localSheetId="2">#REF!</definedName>
    <definedName name="a" localSheetId="4">#REF!</definedName>
    <definedName name="a">#REF!</definedName>
    <definedName name="as_of_date">'[1]Actual Costs &amp; Expected Funding'!$B$11</definedName>
    <definedName name="BB11_15" localSheetId="2">#REF!</definedName>
    <definedName name="BB11_15" localSheetId="4">#REF!</definedName>
    <definedName name="BB11_15">#REF!</definedName>
    <definedName name="bmgf_funding">'[1]Gates Foundation Budget'!$J$26</definedName>
    <definedName name="bmgf_share_capitalEq">[1]Funding!$M$20</definedName>
    <definedName name="bmgf_share_consulting">[1]Funding!$P$20</definedName>
    <definedName name="bmgf_share_nonCapEq">[1]Funding!$S$20</definedName>
    <definedName name="bmgf_share_personnel">[1]Funding!$D$20</definedName>
    <definedName name="bmgf_share_subgrants">[1]Funding!$J$20</definedName>
    <definedName name="bmgf_share_travel">[1]Funding!$G$20</definedName>
    <definedName name="CapEq_Total">'[1]Capital Equipment'!$AB$8</definedName>
    <definedName name="Consulting_Total" localSheetId="2">#REF!</definedName>
    <definedName name="Consulting_Total" localSheetId="4">#REF!</definedName>
    <definedName name="Consulting_Total">#REF!</definedName>
    <definedName name="Current_period">'[1]Actual Costs &amp; Expected Funding'!$B$12</definedName>
    <definedName name="date">[1]Assumptions!$C$15</definedName>
    <definedName name="end_year">[1]Assumptions!$C$12</definedName>
    <definedName name="funder_name_1">[1]Assumptions!$C$50</definedName>
    <definedName name="funder_name_2">[1]Assumptions!$C$51</definedName>
    <definedName name="funder_name_3">[1]Assumptions!$C$52</definedName>
    <definedName name="funder_name_4">[1]Assumptions!$C$53</definedName>
    <definedName name="funder_name_5">[1]Assumptions!$C$54</definedName>
    <definedName name="funder_name_6">[1]Assumptions!$C$55</definedName>
    <definedName name="funder_name_7">[1]Assumptions!$C$56</definedName>
    <definedName name="funder_name_8">[1]Assumptions!$C$57</definedName>
    <definedName name="funder_name_9">[1]Assumptions!$C$58</definedName>
    <definedName name="grantee_name">[1]Assumptions!$C$7</definedName>
    <definedName name="indirect_rate">[1]Assumptions!$C$19</definedName>
    <definedName name="inflation_rate">[1]Assumptions!$C$23</definedName>
    <definedName name="KEStoCAD">'[2]Exchange Rate'!$B$5</definedName>
    <definedName name="KEStoUSD">'[3]Exchange Rates'!$B$2</definedName>
    <definedName name="NonCapEq_Total">'[1]Other Direct Costs'!$AB$8</definedName>
    <definedName name="Personel_Total">[1]Personnel!$AF$8</definedName>
    <definedName name="_xlnm.Print_Area" localSheetId="3">'Direct OPEX'!$A$1:$F$11</definedName>
    <definedName name="project_direct_total">'[1]Project Budget'!$J$24</definedName>
    <definedName name="project_title">[1]Assumptions!$C$8</definedName>
    <definedName name="project_total">'[1]Project Budget'!$J$31</definedName>
    <definedName name="start_year">[1]Assumptions!$C$11</definedName>
    <definedName name="Subgrants_Total">'[1]Sub-Grants'!$U$8</definedName>
    <definedName name="Travel_Total">[1]Travel!$U$8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" i="31" l="1"/>
  <c r="E43" i="31"/>
  <c r="F43" i="31"/>
  <c r="G43" i="31"/>
  <c r="I43" i="31"/>
  <c r="J43" i="31"/>
  <c r="M43" i="31"/>
  <c r="N43" i="31"/>
  <c r="D41" i="31"/>
  <c r="E41" i="31"/>
  <c r="G41" i="31" s="1"/>
  <c r="F41" i="31"/>
  <c r="I41" i="31"/>
  <c r="J41" i="31"/>
  <c r="M41" i="31"/>
  <c r="N41" i="31"/>
  <c r="D39" i="31"/>
  <c r="E39" i="31"/>
  <c r="F39" i="31"/>
  <c r="I39" i="31"/>
  <c r="J39" i="31"/>
  <c r="M39" i="31"/>
  <c r="N39" i="31"/>
  <c r="D37" i="31"/>
  <c r="E37" i="31"/>
  <c r="F37" i="31"/>
  <c r="I37" i="31"/>
  <c r="J37" i="31"/>
  <c r="M37" i="31"/>
  <c r="N37" i="31"/>
  <c r="N36" i="31"/>
  <c r="M36" i="31"/>
  <c r="J36" i="31"/>
  <c r="I36" i="31"/>
  <c r="F36" i="31"/>
  <c r="E36" i="31"/>
  <c r="D36" i="31"/>
  <c r="D35" i="31"/>
  <c r="E35" i="31"/>
  <c r="F35" i="31"/>
  <c r="I35" i="31"/>
  <c r="J35" i="31"/>
  <c r="K35" i="31"/>
  <c r="L35" i="31"/>
  <c r="M35" i="31"/>
  <c r="N35" i="31"/>
  <c r="N32" i="31"/>
  <c r="M32" i="31"/>
  <c r="L32" i="31"/>
  <c r="K32" i="31"/>
  <c r="J32" i="31"/>
  <c r="I32" i="31"/>
  <c r="F32" i="31"/>
  <c r="E32" i="31"/>
  <c r="D32" i="31"/>
  <c r="N96" i="31"/>
  <c r="M96" i="31"/>
  <c r="J96" i="31"/>
  <c r="I96" i="31"/>
  <c r="F96" i="31"/>
  <c r="E96" i="31"/>
  <c r="D96" i="31"/>
  <c r="N95" i="31"/>
  <c r="M95" i="31"/>
  <c r="J95" i="31"/>
  <c r="I95" i="31"/>
  <c r="F95" i="31"/>
  <c r="E95" i="31"/>
  <c r="D95" i="31"/>
  <c r="N94" i="31"/>
  <c r="M94" i="31"/>
  <c r="J94" i="31"/>
  <c r="I94" i="31"/>
  <c r="F94" i="31"/>
  <c r="E94" i="31"/>
  <c r="D94" i="31"/>
  <c r="N93" i="31"/>
  <c r="M93" i="31"/>
  <c r="J93" i="31"/>
  <c r="I93" i="31"/>
  <c r="F93" i="31"/>
  <c r="E93" i="31"/>
  <c r="D93" i="31"/>
  <c r="N92" i="31"/>
  <c r="M92" i="31"/>
  <c r="J92" i="31"/>
  <c r="I92" i="31"/>
  <c r="F92" i="31"/>
  <c r="E92" i="31"/>
  <c r="D92" i="31"/>
  <c r="N91" i="31"/>
  <c r="M91" i="31"/>
  <c r="J91" i="31"/>
  <c r="I91" i="31"/>
  <c r="F91" i="31"/>
  <c r="E91" i="31"/>
  <c r="D91" i="31"/>
  <c r="N90" i="31"/>
  <c r="M90" i="31"/>
  <c r="J90" i="31"/>
  <c r="I90" i="31"/>
  <c r="F90" i="31"/>
  <c r="E90" i="31"/>
  <c r="D90" i="31"/>
  <c r="N89" i="31"/>
  <c r="M89" i="31"/>
  <c r="J89" i="31"/>
  <c r="I89" i="31"/>
  <c r="F89" i="31"/>
  <c r="E89" i="31"/>
  <c r="D89" i="31"/>
  <c r="N88" i="31"/>
  <c r="M88" i="31"/>
  <c r="J88" i="31"/>
  <c r="I88" i="31"/>
  <c r="F88" i="31"/>
  <c r="E88" i="31"/>
  <c r="D88" i="31"/>
  <c r="N87" i="31"/>
  <c r="M87" i="31"/>
  <c r="J87" i="31"/>
  <c r="I87" i="31"/>
  <c r="F87" i="31"/>
  <c r="E87" i="31"/>
  <c r="D87" i="31"/>
  <c r="N86" i="31"/>
  <c r="M86" i="31"/>
  <c r="J86" i="31"/>
  <c r="I86" i="31"/>
  <c r="F86" i="31"/>
  <c r="E86" i="31"/>
  <c r="D86" i="31"/>
  <c r="N85" i="31"/>
  <c r="M85" i="31"/>
  <c r="J85" i="31"/>
  <c r="I85" i="31"/>
  <c r="F85" i="31"/>
  <c r="E85" i="31"/>
  <c r="D85" i="31"/>
  <c r="N84" i="31"/>
  <c r="M84" i="31"/>
  <c r="J84" i="31"/>
  <c r="I84" i="31"/>
  <c r="F84" i="31"/>
  <c r="E84" i="31"/>
  <c r="D84" i="31"/>
  <c r="N83" i="31"/>
  <c r="M83" i="31"/>
  <c r="J83" i="31"/>
  <c r="I83" i="31"/>
  <c r="F83" i="31"/>
  <c r="E83" i="31"/>
  <c r="D83" i="31"/>
  <c r="N82" i="31"/>
  <c r="M82" i="31"/>
  <c r="J82" i="31"/>
  <c r="I82" i="31"/>
  <c r="F82" i="31"/>
  <c r="E82" i="31"/>
  <c r="D82" i="31"/>
  <c r="N81" i="31"/>
  <c r="M81" i="31"/>
  <c r="J81" i="31"/>
  <c r="I81" i="31"/>
  <c r="F81" i="31"/>
  <c r="E81" i="31"/>
  <c r="D81" i="31"/>
  <c r="N80" i="31"/>
  <c r="M80" i="31"/>
  <c r="J80" i="31"/>
  <c r="I80" i="31"/>
  <c r="F80" i="31"/>
  <c r="E80" i="31"/>
  <c r="D80" i="31"/>
  <c r="N79" i="31"/>
  <c r="M79" i="31"/>
  <c r="J79" i="31"/>
  <c r="I79" i="31"/>
  <c r="F79" i="31"/>
  <c r="E79" i="31"/>
  <c r="D79" i="31"/>
  <c r="N78" i="31"/>
  <c r="M78" i="31"/>
  <c r="J78" i="31"/>
  <c r="I78" i="31"/>
  <c r="F78" i="31"/>
  <c r="E78" i="31"/>
  <c r="D78" i="31"/>
  <c r="N77" i="31"/>
  <c r="M77" i="31"/>
  <c r="J77" i="31"/>
  <c r="I77" i="31"/>
  <c r="F77" i="31"/>
  <c r="E77" i="31"/>
  <c r="D77" i="31"/>
  <c r="N76" i="31"/>
  <c r="M76" i="31"/>
  <c r="J76" i="31"/>
  <c r="I76" i="31"/>
  <c r="F76" i="31"/>
  <c r="E76" i="31"/>
  <c r="D76" i="31"/>
  <c r="N75" i="31"/>
  <c r="M75" i="31"/>
  <c r="J75" i="31"/>
  <c r="I75" i="31"/>
  <c r="F75" i="31"/>
  <c r="E75" i="31"/>
  <c r="D75" i="31"/>
  <c r="N74" i="31"/>
  <c r="M74" i="31"/>
  <c r="J74" i="31"/>
  <c r="I74" i="31"/>
  <c r="F74" i="31"/>
  <c r="E74" i="31"/>
  <c r="D74" i="31"/>
  <c r="N73" i="31"/>
  <c r="M73" i="31"/>
  <c r="J73" i="31"/>
  <c r="I73" i="31"/>
  <c r="F73" i="31"/>
  <c r="E73" i="31"/>
  <c r="D73" i="31"/>
  <c r="N72" i="31"/>
  <c r="M72" i="31"/>
  <c r="J72" i="31"/>
  <c r="I72" i="31"/>
  <c r="F72" i="31"/>
  <c r="E72" i="31"/>
  <c r="D72" i="31"/>
  <c r="N71" i="31"/>
  <c r="M71" i="31"/>
  <c r="J71" i="31"/>
  <c r="I71" i="31"/>
  <c r="F71" i="31"/>
  <c r="E71" i="31"/>
  <c r="D71" i="31"/>
  <c r="E70" i="31"/>
  <c r="D70" i="31"/>
  <c r="E69" i="31"/>
  <c r="H69" i="31" s="1"/>
  <c r="D69" i="31"/>
  <c r="E68" i="31"/>
  <c r="H68" i="31" s="1"/>
  <c r="D68" i="31"/>
  <c r="E67" i="31"/>
  <c r="H67" i="31" s="1"/>
  <c r="D67" i="31"/>
  <c r="E66" i="31"/>
  <c r="H66" i="31" s="1"/>
  <c r="D66" i="31"/>
  <c r="N70" i="31"/>
  <c r="M70" i="31"/>
  <c r="J70" i="31"/>
  <c r="I70" i="31"/>
  <c r="N69" i="31"/>
  <c r="M69" i="31"/>
  <c r="J69" i="31"/>
  <c r="I69" i="31"/>
  <c r="N68" i="31"/>
  <c r="M68" i="31"/>
  <c r="J68" i="31"/>
  <c r="I68" i="31"/>
  <c r="N67" i="31"/>
  <c r="M67" i="31"/>
  <c r="J67" i="31"/>
  <c r="I67" i="31"/>
  <c r="N66" i="31"/>
  <c r="M66" i="31"/>
  <c r="J66" i="31"/>
  <c r="I66" i="31"/>
  <c r="N65" i="31"/>
  <c r="M65" i="31"/>
  <c r="L65" i="31"/>
  <c r="K65" i="31"/>
  <c r="J65" i="31"/>
  <c r="I65" i="31"/>
  <c r="F65" i="31"/>
  <c r="E65" i="31"/>
  <c r="D65" i="31"/>
  <c r="N64" i="31"/>
  <c r="M64" i="31"/>
  <c r="L64" i="31"/>
  <c r="K64" i="31"/>
  <c r="J64" i="31"/>
  <c r="I64" i="31"/>
  <c r="F64" i="31"/>
  <c r="E64" i="31"/>
  <c r="D64" i="31"/>
  <c r="N63" i="31"/>
  <c r="M63" i="31"/>
  <c r="J63" i="31"/>
  <c r="I63" i="31"/>
  <c r="F63" i="31"/>
  <c r="E63" i="31"/>
  <c r="G63" i="31" s="1"/>
  <c r="D63" i="31"/>
  <c r="N62" i="31"/>
  <c r="M62" i="31"/>
  <c r="J62" i="31"/>
  <c r="I62" i="31"/>
  <c r="F62" i="31"/>
  <c r="E62" i="31"/>
  <c r="D62" i="31"/>
  <c r="N61" i="31"/>
  <c r="M61" i="31"/>
  <c r="J61" i="31"/>
  <c r="I61" i="31"/>
  <c r="F61" i="31"/>
  <c r="E61" i="31"/>
  <c r="D61" i="31"/>
  <c r="N60" i="31"/>
  <c r="M60" i="31"/>
  <c r="J60" i="31"/>
  <c r="I60" i="31"/>
  <c r="F60" i="31"/>
  <c r="E60" i="31"/>
  <c r="D60" i="31"/>
  <c r="N59" i="31"/>
  <c r="M59" i="31"/>
  <c r="J59" i="31"/>
  <c r="I59" i="31"/>
  <c r="F59" i="31"/>
  <c r="E59" i="31"/>
  <c r="D59" i="31"/>
  <c r="N58" i="31"/>
  <c r="M58" i="31"/>
  <c r="J58" i="31"/>
  <c r="I58" i="31"/>
  <c r="F58" i="31"/>
  <c r="E58" i="31"/>
  <c r="D58" i="31"/>
  <c r="N57" i="31"/>
  <c r="M57" i="31"/>
  <c r="J57" i="31"/>
  <c r="I57" i="31"/>
  <c r="F57" i="31"/>
  <c r="E57" i="31"/>
  <c r="D57" i="31"/>
  <c r="N56" i="31"/>
  <c r="M56" i="31"/>
  <c r="J56" i="31"/>
  <c r="I56" i="31"/>
  <c r="F56" i="31"/>
  <c r="E56" i="31"/>
  <c r="D56" i="31"/>
  <c r="N55" i="31"/>
  <c r="M55" i="31"/>
  <c r="J55" i="31"/>
  <c r="I55" i="31"/>
  <c r="F55" i="31"/>
  <c r="E55" i="31"/>
  <c r="D55" i="31"/>
  <c r="N54" i="31"/>
  <c r="M54" i="31"/>
  <c r="J54" i="31"/>
  <c r="I54" i="31"/>
  <c r="F54" i="31"/>
  <c r="E54" i="31"/>
  <c r="D54" i="31"/>
  <c r="N53" i="31"/>
  <c r="M53" i="31"/>
  <c r="L53" i="31"/>
  <c r="K53" i="31"/>
  <c r="J53" i="31"/>
  <c r="I53" i="31"/>
  <c r="F53" i="31"/>
  <c r="E53" i="31"/>
  <c r="D53" i="31"/>
  <c r="N52" i="31"/>
  <c r="M52" i="31"/>
  <c r="L52" i="31"/>
  <c r="K52" i="31"/>
  <c r="J52" i="31"/>
  <c r="I52" i="31"/>
  <c r="F52" i="31"/>
  <c r="E52" i="31"/>
  <c r="D52" i="31"/>
  <c r="N51" i="31"/>
  <c r="M51" i="31"/>
  <c r="L51" i="31"/>
  <c r="K51" i="31"/>
  <c r="J51" i="31"/>
  <c r="I51" i="31"/>
  <c r="F51" i="31"/>
  <c r="E51" i="31"/>
  <c r="D51" i="31"/>
  <c r="N50" i="31"/>
  <c r="M50" i="31"/>
  <c r="L50" i="31"/>
  <c r="K50" i="31"/>
  <c r="J50" i="31"/>
  <c r="I50" i="31"/>
  <c r="F50" i="31"/>
  <c r="E50" i="31"/>
  <c r="D50" i="31"/>
  <c r="N49" i="31"/>
  <c r="M49" i="31"/>
  <c r="L49" i="31"/>
  <c r="K49" i="31"/>
  <c r="J49" i="31"/>
  <c r="I49" i="31"/>
  <c r="F49" i="31"/>
  <c r="E49" i="31"/>
  <c r="D49" i="31"/>
  <c r="N48" i="31"/>
  <c r="M48" i="31"/>
  <c r="L48" i="31"/>
  <c r="L63" i="31" s="1"/>
  <c r="K48" i="31"/>
  <c r="K63" i="31" s="1"/>
  <c r="J48" i="31"/>
  <c r="I48" i="31"/>
  <c r="F48" i="31"/>
  <c r="E48" i="31"/>
  <c r="D48" i="31"/>
  <c r="N47" i="31"/>
  <c r="M47" i="31"/>
  <c r="L47" i="31"/>
  <c r="L61" i="31" s="1"/>
  <c r="K47" i="31"/>
  <c r="K61" i="31" s="1"/>
  <c r="J47" i="31"/>
  <c r="I47" i="31"/>
  <c r="F47" i="31"/>
  <c r="E47" i="31"/>
  <c r="D47" i="31"/>
  <c r="N46" i="31"/>
  <c r="M46" i="31"/>
  <c r="L46" i="31"/>
  <c r="L59" i="31" s="1"/>
  <c r="K46" i="31"/>
  <c r="J46" i="31"/>
  <c r="I46" i="31"/>
  <c r="F46" i="31"/>
  <c r="E46" i="31"/>
  <c r="D46" i="31"/>
  <c r="N45" i="31"/>
  <c r="M45" i="31"/>
  <c r="L45" i="31"/>
  <c r="L57" i="31" s="1"/>
  <c r="K45" i="31"/>
  <c r="K57" i="31" s="1"/>
  <c r="J45" i="31"/>
  <c r="I45" i="31"/>
  <c r="F45" i="31"/>
  <c r="E45" i="31"/>
  <c r="D45" i="31"/>
  <c r="N44" i="31"/>
  <c r="M44" i="31"/>
  <c r="L44" i="31"/>
  <c r="L55" i="31" s="1"/>
  <c r="K44" i="31"/>
  <c r="K55" i="31" s="1"/>
  <c r="J44" i="31"/>
  <c r="I44" i="31"/>
  <c r="F44" i="31"/>
  <c r="E44" i="31"/>
  <c r="D44" i="31"/>
  <c r="N42" i="31"/>
  <c r="M42" i="31"/>
  <c r="J42" i="31"/>
  <c r="I42" i="31"/>
  <c r="F42" i="31"/>
  <c r="E42" i="31"/>
  <c r="D42" i="31"/>
  <c r="N40" i="31"/>
  <c r="M40" i="31"/>
  <c r="J40" i="31"/>
  <c r="I40" i="31"/>
  <c r="F40" i="31"/>
  <c r="E40" i="31"/>
  <c r="D40" i="31"/>
  <c r="N38" i="31"/>
  <c r="M38" i="31"/>
  <c r="J38" i="31"/>
  <c r="I38" i="31"/>
  <c r="F38" i="31"/>
  <c r="E38" i="31"/>
  <c r="D38" i="31"/>
  <c r="N34" i="31"/>
  <c r="M34" i="31"/>
  <c r="L34" i="31"/>
  <c r="K34" i="31"/>
  <c r="J34" i="31"/>
  <c r="I34" i="31"/>
  <c r="F34" i="31"/>
  <c r="E34" i="31"/>
  <c r="D34" i="31"/>
  <c r="N33" i="31"/>
  <c r="M33" i="31"/>
  <c r="L33" i="31"/>
  <c r="K33" i="31"/>
  <c r="J33" i="31"/>
  <c r="I33" i="31"/>
  <c r="F33" i="31"/>
  <c r="E33" i="31"/>
  <c r="D33" i="31"/>
  <c r="N31" i="31"/>
  <c r="M31" i="31"/>
  <c r="J31" i="31"/>
  <c r="I31" i="31"/>
  <c r="F31" i="31"/>
  <c r="E31" i="31"/>
  <c r="D31" i="31"/>
  <c r="N30" i="31"/>
  <c r="M30" i="31"/>
  <c r="J30" i="31"/>
  <c r="I30" i="31"/>
  <c r="F30" i="31"/>
  <c r="E30" i="31"/>
  <c r="D30" i="31"/>
  <c r="N29" i="31"/>
  <c r="M29" i="31"/>
  <c r="J29" i="31"/>
  <c r="I29" i="31"/>
  <c r="F29" i="31"/>
  <c r="E29" i="31"/>
  <c r="D29" i="31"/>
  <c r="N28" i="31"/>
  <c r="M28" i="31"/>
  <c r="J28" i="31"/>
  <c r="I28" i="31"/>
  <c r="F28" i="31"/>
  <c r="E28" i="31"/>
  <c r="D28" i="31"/>
  <c r="N27" i="31"/>
  <c r="M27" i="31"/>
  <c r="J27" i="31"/>
  <c r="I27" i="31"/>
  <c r="F27" i="31"/>
  <c r="E27" i="31"/>
  <c r="D27" i="31"/>
  <c r="N26" i="31"/>
  <c r="M26" i="31"/>
  <c r="J26" i="31"/>
  <c r="I26" i="31"/>
  <c r="F26" i="31"/>
  <c r="E26" i="31"/>
  <c r="D26" i="31"/>
  <c r="N25" i="31"/>
  <c r="M25" i="31"/>
  <c r="J25" i="31"/>
  <c r="I25" i="31"/>
  <c r="F25" i="31"/>
  <c r="E25" i="31"/>
  <c r="D25" i="31"/>
  <c r="N24" i="31"/>
  <c r="M24" i="31"/>
  <c r="J24" i="31"/>
  <c r="I24" i="31"/>
  <c r="F24" i="31"/>
  <c r="E24" i="31"/>
  <c r="D24" i="31"/>
  <c r="N23" i="31"/>
  <c r="M23" i="31"/>
  <c r="J23" i="31"/>
  <c r="I23" i="31"/>
  <c r="F23" i="31"/>
  <c r="E23" i="31"/>
  <c r="D23" i="31"/>
  <c r="N22" i="31"/>
  <c r="M22" i="31"/>
  <c r="L22" i="31"/>
  <c r="L42" i="31" s="1"/>
  <c r="K22" i="31"/>
  <c r="K43" i="31" s="1"/>
  <c r="J22" i="31"/>
  <c r="I22" i="31"/>
  <c r="F22" i="31"/>
  <c r="E22" i="31"/>
  <c r="D22" i="31"/>
  <c r="N21" i="31"/>
  <c r="M21" i="31"/>
  <c r="L21" i="31"/>
  <c r="L41" i="31" s="1"/>
  <c r="K21" i="31"/>
  <c r="K41" i="31" s="1"/>
  <c r="J21" i="31"/>
  <c r="I21" i="31"/>
  <c r="F21" i="31"/>
  <c r="E21" i="31"/>
  <c r="D21" i="31"/>
  <c r="N20" i="31"/>
  <c r="M20" i="31"/>
  <c r="L20" i="31"/>
  <c r="L38" i="31" s="1"/>
  <c r="K20" i="31"/>
  <c r="K39" i="31" s="1"/>
  <c r="J20" i="31"/>
  <c r="I20" i="31"/>
  <c r="F20" i="31"/>
  <c r="E20" i="31"/>
  <c r="D20" i="31"/>
  <c r="N19" i="31"/>
  <c r="M19" i="31"/>
  <c r="L19" i="31"/>
  <c r="L36" i="31" s="1"/>
  <c r="K19" i="31"/>
  <c r="K37" i="31" s="1"/>
  <c r="J19" i="31"/>
  <c r="I19" i="31"/>
  <c r="F19" i="31"/>
  <c r="E19" i="31"/>
  <c r="D19" i="31"/>
  <c r="L96" i="31"/>
  <c r="L95" i="31"/>
  <c r="L94" i="31"/>
  <c r="L93" i="31"/>
  <c r="L92" i="31"/>
  <c r="L91" i="31"/>
  <c r="L90" i="31"/>
  <c r="L89" i="31"/>
  <c r="L88" i="31"/>
  <c r="L87" i="31"/>
  <c r="L86" i="31"/>
  <c r="L85" i="31"/>
  <c r="L84" i="31"/>
  <c r="L83" i="31"/>
  <c r="L82" i="31"/>
  <c r="L81" i="31"/>
  <c r="L80" i="31"/>
  <c r="L79" i="31"/>
  <c r="L78" i="31"/>
  <c r="L77" i="31"/>
  <c r="L76" i="31"/>
  <c r="L75" i="31"/>
  <c r="L74" i="31"/>
  <c r="L73" i="31"/>
  <c r="L72" i="31"/>
  <c r="L71" i="31"/>
  <c r="L70" i="31"/>
  <c r="L69" i="31"/>
  <c r="L68" i="31"/>
  <c r="L67" i="31"/>
  <c r="L66" i="31"/>
  <c r="L31" i="31"/>
  <c r="L30" i="31"/>
  <c r="L29" i="31"/>
  <c r="L28" i="31"/>
  <c r="L27" i="31"/>
  <c r="L26" i="31"/>
  <c r="L25" i="31"/>
  <c r="L24" i="31"/>
  <c r="L23" i="31"/>
  <c r="F15" i="31"/>
  <c r="E15" i="31"/>
  <c r="F14" i="31"/>
  <c r="E14" i="31"/>
  <c r="F13" i="31"/>
  <c r="E13" i="31"/>
  <c r="E9" i="31"/>
  <c r="E8" i="31"/>
  <c r="E7" i="31"/>
  <c r="E6" i="31"/>
  <c r="E5" i="31"/>
  <c r="E4" i="31"/>
  <c r="H86" i="31"/>
  <c r="H70" i="31"/>
  <c r="K59" i="31"/>
  <c r="K36" i="31" l="1"/>
  <c r="L43" i="31"/>
  <c r="L40" i="31"/>
  <c r="L39" i="31"/>
  <c r="L37" i="31"/>
  <c r="K42" i="31"/>
  <c r="K40" i="31"/>
  <c r="K38" i="31"/>
  <c r="G39" i="31"/>
  <c r="G37" i="31"/>
  <c r="G24" i="31"/>
  <c r="G55" i="31"/>
  <c r="G59" i="31"/>
  <c r="H74" i="31"/>
  <c r="H78" i="31"/>
  <c r="H82" i="31"/>
  <c r="H94" i="31"/>
  <c r="G48" i="31"/>
  <c r="G36" i="31"/>
  <c r="H90" i="31"/>
  <c r="G33" i="31"/>
  <c r="G45" i="31"/>
  <c r="G65" i="31"/>
  <c r="G19" i="31"/>
  <c r="G23" i="31"/>
  <c r="G27" i="31"/>
  <c r="H72" i="31"/>
  <c r="H76" i="31"/>
  <c r="H80" i="31"/>
  <c r="H84" i="31"/>
  <c r="H88" i="31"/>
  <c r="H92" i="31"/>
  <c r="G22" i="31"/>
  <c r="G28" i="31"/>
  <c r="G40" i="31"/>
  <c r="G49" i="31"/>
  <c r="G53" i="31"/>
  <c r="G35" i="31"/>
  <c r="G31" i="31"/>
  <c r="G34" i="31"/>
  <c r="G44" i="31"/>
  <c r="G52" i="31"/>
  <c r="G56" i="31"/>
  <c r="G60" i="31"/>
  <c r="G64" i="31"/>
  <c r="H71" i="31"/>
  <c r="H75" i="31"/>
  <c r="H79" i="31"/>
  <c r="H83" i="31"/>
  <c r="H87" i="31"/>
  <c r="H91" i="31"/>
  <c r="H95" i="31"/>
  <c r="H96" i="31"/>
  <c r="G46" i="31"/>
  <c r="G50" i="31"/>
  <c r="G54" i="31"/>
  <c r="G58" i="31"/>
  <c r="G62" i="31"/>
  <c r="H73" i="31"/>
  <c r="H77" i="31"/>
  <c r="H81" i="31"/>
  <c r="H85" i="31"/>
  <c r="H89" i="31"/>
  <c r="H93" i="31"/>
  <c r="G32" i="31"/>
  <c r="G21" i="31"/>
  <c r="G25" i="31"/>
  <c r="G29" i="31"/>
  <c r="G20" i="31"/>
  <c r="K26" i="31" s="1"/>
  <c r="G26" i="31"/>
  <c r="G38" i="31"/>
  <c r="G42" i="31"/>
  <c r="G47" i="31"/>
  <c r="G51" i="31"/>
  <c r="G57" i="31"/>
  <c r="G61" i="31"/>
  <c r="G30" i="31"/>
  <c r="K54" i="31"/>
  <c r="K56" i="31"/>
  <c r="K58" i="31"/>
  <c r="K60" i="31"/>
  <c r="K62" i="31"/>
  <c r="L54" i="31"/>
  <c r="L56" i="31"/>
  <c r="L58" i="31"/>
  <c r="L60" i="31"/>
  <c r="L62" i="31"/>
  <c r="S7" i="4"/>
  <c r="K27" i="31" l="1"/>
  <c r="K30" i="31"/>
  <c r="K24" i="31"/>
  <c r="K31" i="31"/>
  <c r="K23" i="31"/>
  <c r="K28" i="31"/>
  <c r="K25" i="31"/>
  <c r="K29" i="31"/>
  <c r="O5" i="4" l="1"/>
</calcChain>
</file>

<file path=xl/sharedStrings.xml><?xml version="1.0" encoding="utf-8"?>
<sst xmlns="http://schemas.openxmlformats.org/spreadsheetml/2006/main" count="1127" uniqueCount="685">
  <si>
    <t>YEAR</t>
  </si>
  <si>
    <t>COUNTRY</t>
  </si>
  <si>
    <t>(Select country from dropdown)</t>
  </si>
  <si>
    <t>CITY</t>
  </si>
  <si>
    <t>Enter city</t>
  </si>
  <si>
    <t>SERVICE MEASURE</t>
  </si>
  <si>
    <t>VALUE</t>
  </si>
  <si>
    <t>HOW WAS VALUE DETERMINED</t>
  </si>
  <si>
    <t>NUMBER OF PEOPLE SERVED</t>
  </si>
  <si>
    <t>NUMBER OF HOUSEHOLDS SERVED</t>
  </si>
  <si>
    <t>Primary data collection</t>
  </si>
  <si>
    <t>NUMBER OF PEOPLE PER HOUSEHOLD</t>
  </si>
  <si>
    <t>Secondary data (literature)</t>
  </si>
  <si>
    <t>1. PHYSICAL ASSETS</t>
  </si>
  <si>
    <t>Item</t>
  </si>
  <si>
    <t>Cost</t>
  </si>
  <si>
    <t>Currency</t>
  </si>
  <si>
    <t>Confidence in estimate</t>
  </si>
  <si>
    <t>Lifetime (years)</t>
  </si>
  <si>
    <t>Year purchased</t>
  </si>
  <si>
    <t>Superstructure</t>
  </si>
  <si>
    <t>User interface</t>
  </si>
  <si>
    <t>Confidence in cost estimate</t>
  </si>
  <si>
    <t>Superstructure repairs</t>
  </si>
  <si>
    <t>User interface repairs</t>
  </si>
  <si>
    <t>1. MAINTENANCE</t>
  </si>
  <si>
    <t>Superstructure maintenance</t>
  </si>
  <si>
    <t>User interface maintenance</t>
  </si>
  <si>
    <t>Applies only if Category 1 is Consumables</t>
  </si>
  <si>
    <t>Applies only if Category 2 is Services</t>
  </si>
  <si>
    <t>Item Name</t>
  </si>
  <si>
    <t>Category 1</t>
  </si>
  <si>
    <t>Category 2</t>
  </si>
  <si>
    <t>Category 3</t>
  </si>
  <si>
    <t>CAPEX</t>
  </si>
  <si>
    <t>Staffing</t>
  </si>
  <si>
    <t>Year</t>
  </si>
  <si>
    <t>City</t>
  </si>
  <si>
    <t>Value</t>
  </si>
  <si>
    <t>Number of people served</t>
  </si>
  <si>
    <t>Number of households served</t>
  </si>
  <si>
    <t>Number of people per household</t>
  </si>
  <si>
    <t xml:space="preserve">System </t>
  </si>
  <si>
    <t>FSM</t>
  </si>
  <si>
    <t>Financing</t>
  </si>
  <si>
    <t>Element</t>
  </si>
  <si>
    <t>Containment</t>
  </si>
  <si>
    <t>Component</t>
  </si>
  <si>
    <t>Major and Extraordinary Repairs</t>
  </si>
  <si>
    <t>OPEX</t>
  </si>
  <si>
    <t>This tab can be hidden for the final workbook</t>
  </si>
  <si>
    <t>COUNTRIES</t>
  </si>
  <si>
    <t>CONFIDENCE</t>
  </si>
  <si>
    <t>SERVICE SOURCE</t>
  </si>
  <si>
    <t xml:space="preserve">CHECK MARKS </t>
  </si>
  <si>
    <t>UNITS FOR OPEX</t>
  </si>
  <si>
    <t>TIME PERIOD FOR OPEX</t>
  </si>
  <si>
    <t>Cistern or Pour Flush?</t>
  </si>
  <si>
    <t>Does system use flush water?</t>
  </si>
  <si>
    <t>SYSTEM</t>
  </si>
  <si>
    <t>ELEMENT</t>
  </si>
  <si>
    <t>COMPONENT</t>
  </si>
  <si>
    <t>SOURCE</t>
  </si>
  <si>
    <t>STAFFING</t>
  </si>
  <si>
    <t>LAND, INFRA &amp; BUILDINGS</t>
  </si>
  <si>
    <t>EQUIPMENT</t>
  </si>
  <si>
    <t>COST TYPE 1</t>
  </si>
  <si>
    <t>COST TYPE 2</t>
  </si>
  <si>
    <t>CATEGORY 1</t>
  </si>
  <si>
    <t>CATEGORY 2</t>
  </si>
  <si>
    <t>CATEGORY 3</t>
  </si>
  <si>
    <t>Cadence for work</t>
  </si>
  <si>
    <t>Applies only to Consumables from Cat 1</t>
  </si>
  <si>
    <t>Applies only to Services from Category 2</t>
  </si>
  <si>
    <t>(Select best description for how this value was determined)</t>
  </si>
  <si>
    <t>X</t>
  </si>
  <si>
    <t>per L</t>
  </si>
  <si>
    <t>per day</t>
  </si>
  <si>
    <t>Cistern</t>
  </si>
  <si>
    <t>Yes</t>
  </si>
  <si>
    <t>Wastewater</t>
  </si>
  <si>
    <t>Sealed tank (with outlet)</t>
  </si>
  <si>
    <t>(Select data source)</t>
  </si>
  <si>
    <t>days per week</t>
  </si>
  <si>
    <t>Unit of Measure</t>
  </si>
  <si>
    <t>Direct- fix</t>
  </si>
  <si>
    <t>Land</t>
  </si>
  <si>
    <t>Utilities</t>
  </si>
  <si>
    <t>Consulting/Advisory</t>
  </si>
  <si>
    <t>Afghanistan</t>
  </si>
  <si>
    <t>per gallon</t>
  </si>
  <si>
    <t>per week</t>
  </si>
  <si>
    <t>Pour Flush</t>
  </si>
  <si>
    <t>No</t>
  </si>
  <si>
    <t>Fecal Sludge Management</t>
  </si>
  <si>
    <t>Emptying</t>
  </si>
  <si>
    <t>Infiltrating pit</t>
  </si>
  <si>
    <t>Data</t>
  </si>
  <si>
    <t>Direct- variable</t>
  </si>
  <si>
    <t>Infrastructure and Buildings</t>
  </si>
  <si>
    <t>Fuel</t>
  </si>
  <si>
    <t>Legal</t>
  </si>
  <si>
    <t>Albania</t>
  </si>
  <si>
    <r>
      <t>per m</t>
    </r>
    <r>
      <rPr>
        <vertAlign val="superscript"/>
        <sz val="9"/>
        <color theme="1"/>
        <rFont val="Arial"/>
        <family val="2"/>
      </rPr>
      <t>3</t>
    </r>
  </si>
  <si>
    <t>per month</t>
  </si>
  <si>
    <t>Emptying and Transport</t>
  </si>
  <si>
    <t>Container</t>
  </si>
  <si>
    <t>Assumption</t>
  </si>
  <si>
    <t>Cost per sq. meter</t>
  </si>
  <si>
    <t>Cost per piece of eqpt</t>
  </si>
  <si>
    <t>Indirect- fix</t>
  </si>
  <si>
    <t>Equipment</t>
  </si>
  <si>
    <t>Chemicals</t>
  </si>
  <si>
    <t>Insurance</t>
  </si>
  <si>
    <t>Algeria</t>
  </si>
  <si>
    <t>per item</t>
  </si>
  <si>
    <t>per quarter</t>
  </si>
  <si>
    <t>Transport</t>
  </si>
  <si>
    <t>Manual (no specialised equipment)</t>
  </si>
  <si>
    <t>Calculation</t>
  </si>
  <si>
    <t>Indirect- variable</t>
  </si>
  <si>
    <t>Services</t>
  </si>
  <si>
    <t>Regular Maintenance</t>
  </si>
  <si>
    <t>Andorra</t>
  </si>
  <si>
    <t>Calculation from primary data and secondary data</t>
  </si>
  <si>
    <t>per year</t>
  </si>
  <si>
    <t>Treatment</t>
  </si>
  <si>
    <t>Human-powered with specialised equipment</t>
  </si>
  <si>
    <t>Time Period</t>
  </si>
  <si>
    <t>Staff Development</t>
  </si>
  <si>
    <t>Other Consumables</t>
  </si>
  <si>
    <t>Other Services</t>
  </si>
  <si>
    <t>Angola</t>
  </si>
  <si>
    <t>Calculation from primary data and assumption</t>
  </si>
  <si>
    <t>per 2 years</t>
  </si>
  <si>
    <t>Other CAPEX</t>
  </si>
  <si>
    <t>Antigua and Barbuda</t>
  </si>
  <si>
    <t>Calculation from secondary data and assumption</t>
  </si>
  <si>
    <t>per 3 years</t>
  </si>
  <si>
    <t>Wheels - machine-powered</t>
  </si>
  <si>
    <t>Argentina</t>
  </si>
  <si>
    <t>per 4 years</t>
  </si>
  <si>
    <t>Wheels - human-powered</t>
  </si>
  <si>
    <t>UM for HC</t>
  </si>
  <si>
    <t>Consumables</t>
  </si>
  <si>
    <t>Armenia</t>
  </si>
  <si>
    <t>per 5 years</t>
  </si>
  <si>
    <t>People</t>
  </si>
  <si>
    <t>Other OPEX</t>
  </si>
  <si>
    <t>Australia</t>
  </si>
  <si>
    <t>per 7 years</t>
  </si>
  <si>
    <t>Wheels - human- and/or machine-powered with transfer station</t>
  </si>
  <si>
    <t>People per truck</t>
  </si>
  <si>
    <t>Administrative Charges</t>
  </si>
  <si>
    <t>Austria</t>
  </si>
  <si>
    <t>per 10 years</t>
  </si>
  <si>
    <t>Wheels - machine-powered (transport only)</t>
  </si>
  <si>
    <t>Azerbaijan</t>
  </si>
  <si>
    <t>Wheels - human- and/or machine-powered with transfer station (transport only)</t>
  </si>
  <si>
    <t>Unit of measure</t>
  </si>
  <si>
    <t>Taxes</t>
  </si>
  <si>
    <t>The Bahamas</t>
  </si>
  <si>
    <t>Aerobic FSM</t>
  </si>
  <si>
    <t>Bahrain</t>
  </si>
  <si>
    <t>Passive aerobic waste water</t>
  </si>
  <si>
    <t>Cost per person</t>
  </si>
  <si>
    <t>Bangladesh</t>
  </si>
  <si>
    <t>Anaerobic FSM</t>
  </si>
  <si>
    <t>Barbados</t>
  </si>
  <si>
    <t>Direct</t>
  </si>
  <si>
    <t>Belarus</t>
  </si>
  <si>
    <t>Pipes - conventional, separate, with pumping</t>
  </si>
  <si>
    <t>Belgium</t>
  </si>
  <si>
    <t>Pipes - conventional, separate, no pumping</t>
  </si>
  <si>
    <t>Belize</t>
  </si>
  <si>
    <t>Pipes - conventional, combined, with pumping</t>
  </si>
  <si>
    <t>Benin</t>
  </si>
  <si>
    <t>Pipes - conventional, combined, no pumping</t>
  </si>
  <si>
    <t>Bhutan</t>
  </si>
  <si>
    <t>Pipes - simplified, separate, with pumping</t>
  </si>
  <si>
    <t>Bolivia</t>
  </si>
  <si>
    <t>Pipes - simplified, separate, no pumping</t>
  </si>
  <si>
    <t>Bosnia and Herzegovina</t>
  </si>
  <si>
    <t>Pipes - simplified, combined, with pumping</t>
  </si>
  <si>
    <t>Botswana</t>
  </si>
  <si>
    <t>Pipes - simplified, combined, no pumping</t>
  </si>
  <si>
    <t>Brazil</t>
  </si>
  <si>
    <t>Brunei</t>
  </si>
  <si>
    <t>Machine powered</t>
  </si>
  <si>
    <t>Bulgaria</t>
  </si>
  <si>
    <t>Machine-powered aerobic waste water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</si>
  <si>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</si>
  <si>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</si>
  <si>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</si>
  <si>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</si>
  <si>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</si>
  <si>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</si>
  <si>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</si>
  <si>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</si>
  <si>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</si>
  <si>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</si>
  <si>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</si>
  <si>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</si>
  <si>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</si>
  <si>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</si>
  <si>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</si>
  <si>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</si>
  <si>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</si>
  <si>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</si>
  <si>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</si>
  <si>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</si>
  <si>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</si>
  <si>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</si>
  <si>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</si>
  <si>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</si>
  <si>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</si>
  <si>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</si>
  <si>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</si>
  <si>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</si>
  <si>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</si>
  <si>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</si>
  <si>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</si>
  <si>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</si>
  <si>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</si>
  <si>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</si>
  <si>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</si>
  <si>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</si>
  <si>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</si>
  <si>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</si>
  <si>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</si>
  <si>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</si>
  <si>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</si>
  <si>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</si>
  <si>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</si>
  <si>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</si>
  <si>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</si>
  <si>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</si>
  <si>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</si>
  <si>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</si>
  <si>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</si>
  <si>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</si>
  <si>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</si>
  <si>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</si>
  <si>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</si>
  <si>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</si>
  <si>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</si>
  <si>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</si>
  <si>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</si>
  <si>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</si>
  <si>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</si>
  <si>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</si>
  <si>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</si>
  <si>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</si>
  <si>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</si>
  <si>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</si>
  <si>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</si>
  <si>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</si>
  <si>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</si>
  <si>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</si>
  <si>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</si>
  <si>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</si>
  <si>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</si>
  <si>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</si>
  <si>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</si>
  <si>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</si>
  <si>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</si>
  <si>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</si>
  <si>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</si>
  <si>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</si>
  <si>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</si>
  <si>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</si>
  <si>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</si>
  <si>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</si>
  <si>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</si>
  <si>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</si>
  <si>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</si>
  <si>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</si>
  <si>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</si>
  <si>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</si>
  <si>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</si>
  <si>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</si>
  <si>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</si>
  <si>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</si>
  <si>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</si>
  <si>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</si>
  <si>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</si>
  <si>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</si>
  <si>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</si>
  <si>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</si>
  <si>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</si>
  <si>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</si>
  <si>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</si>
  <si>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</si>
  <si>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</si>
  <si>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</si>
  <si>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</si>
  <si>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</si>
  <si>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</si>
  <si>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</si>
  <si>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</si>
  <si>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</si>
  <si>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</si>
  <si>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</si>
  <si>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</si>
  <si>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</si>
  <si>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</si>
  <si>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</si>
  <si>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</si>
  <si>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</si>
  <si>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</si>
  <si>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</si>
  <si>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</si>
  <si>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</si>
  <si>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</si>
  <si>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</si>
  <si>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</si>
  <si>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</si>
  <si>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</si>
  <si>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</si>
  <si>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</si>
  <si>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</si>
  <si>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</si>
  <si>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</si>
  <si>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</si>
  <si>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</si>
  <si>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</si>
  <si>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</si>
  <si>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</si>
  <si>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</si>
  <si>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</si>
  <si>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</si>
  <si>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</si>
  <si>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</si>
  <si>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</si>
  <si>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</si>
  <si>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</si>
  <si>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</si>
  <si>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</si>
  <si>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</si>
  <si>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</si>
  <si>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</si>
  <si>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</si>
  <si>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</si>
  <si>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</si>
  <si>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</si>
  <si>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</si>
  <si>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</si>
  <si>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</si>
  <si>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</si>
  <si>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</si>
  <si>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</si>
  <si>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</si>
  <si>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</si>
  <si>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</si>
  <si>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</si>
  <si>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</si>
  <si>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</si>
  <si>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</si>
  <si>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</si>
  <si>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</si>
  <si>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</si>
  <si>
    <t>Maintenance</t>
  </si>
  <si>
    <t>Indicate if cost is incurred but not reported</t>
  </si>
  <si>
    <t>Notes</t>
  </si>
  <si>
    <t>2. MAJOR AND EXTRAORDINARY REPAIRS</t>
  </si>
  <si>
    <t>3. TAXES AND FINANCING FOR PHYSICAL ASSETS</t>
  </si>
  <si>
    <t>Financing costs for superstructure</t>
  </si>
  <si>
    <t>Taxes for superstructure</t>
  </si>
  <si>
    <t>Financing costs for user interface</t>
  </si>
  <si>
    <t>Taxes for user interface</t>
  </si>
  <si>
    <t>Financing costs not included above</t>
  </si>
  <si>
    <t>Taxes not included above</t>
  </si>
  <si>
    <t>Pit (including any lining)</t>
  </si>
  <si>
    <t>Pit repairs (including any lining)</t>
  </si>
  <si>
    <t>Financing costs for pit (including any lining)</t>
  </si>
  <si>
    <t>Taxes for pit (including any lining)</t>
  </si>
  <si>
    <t>Annual cost</t>
  </si>
  <si>
    <t>Professional development and trainings</t>
  </si>
  <si>
    <t xml:space="preserve">                               Direct CAPEX: One-time costs required to purchase, build and/or install the user interface (toilet or squat plate), superstructure housing the toilet, and the pit</t>
  </si>
  <si>
    <t>Fraction applied to shared costs</t>
  </si>
  <si>
    <t>Land for office (if purchased or long-term upfront lease)</t>
  </si>
  <si>
    <t>Office equipment (including furniture, computers, etc.)</t>
  </si>
  <si>
    <t>Major and extraordinary repairs for office building</t>
  </si>
  <si>
    <t>Major and extraordinary repairs for office equipment</t>
  </si>
  <si>
    <t>Financing costs for land</t>
  </si>
  <si>
    <t>Taxes for land</t>
  </si>
  <si>
    <t>Office building</t>
  </si>
  <si>
    <t>Financing costs for office building</t>
  </si>
  <si>
    <t>Taxes for office building</t>
  </si>
  <si>
    <t>Office equipment</t>
  </si>
  <si>
    <t>Financing costs for office equipment</t>
  </si>
  <si>
    <t>Taxes for office equipment</t>
  </si>
  <si>
    <t>Financing costs for vehicles</t>
  </si>
  <si>
    <t>Taxes for vehicles</t>
  </si>
  <si>
    <t>Financing costs for other physical assets</t>
  </si>
  <si>
    <t>Other indirect CAPEX expenses</t>
  </si>
  <si>
    <t>INFILTRATING PIT</t>
  </si>
  <si>
    <t>Indirect OPEX: All operational costs that indirectly support provision of waste containment</t>
  </si>
  <si>
    <t>Sales and marketing staff</t>
  </si>
  <si>
    <t>Personal protective equipment (PPE)</t>
  </si>
  <si>
    <t>Office supplies (paper, printer ink, pens, markers)</t>
  </si>
  <si>
    <t>Insurance (not including staff insurance)</t>
  </si>
  <si>
    <t>Financial</t>
  </si>
  <si>
    <t>Consulting or advisory</t>
  </si>
  <si>
    <t>Cost per unit</t>
  </si>
  <si>
    <t>Number of units required</t>
  </si>
  <si>
    <t>Context: Contextual information about your specific component</t>
  </si>
  <si>
    <t>GENERAL INFORMATION</t>
  </si>
  <si>
    <t>NAME OF ORGANIZATION / BUSINESS / UTILITY / OPERATION</t>
  </si>
  <si>
    <t>If applicable, enter the name of the operation for which you are entering data</t>
  </si>
  <si>
    <t>DESCRIPTION OF ORGANIZATION / BUSINESS / UTILITY / OPERATION</t>
  </si>
  <si>
    <t>Provide a brief description of your operation</t>
  </si>
  <si>
    <t>Provide a brief description of this specific component</t>
  </si>
  <si>
    <t>Enter the year corresponding to the reported operating costs</t>
  </si>
  <si>
    <t xml:space="preserve"> SERVICE INFORMATION</t>
  </si>
  <si>
    <t>Other or combined physical assests</t>
  </si>
  <si>
    <t>2. DAILY OR CASUAL LABOUR</t>
  </si>
  <si>
    <t>Total costs (including wages, travel or meal allowances, vaccinations, short term insurance, etc., if applicable) associated with daily or casual labourers directly responsible  for building and installing containment</t>
  </si>
  <si>
    <t>3. SALARIED PRODUCTION OR INSTALLATION STAFF</t>
  </si>
  <si>
    <t>Salaries</t>
  </si>
  <si>
    <t>Number of units produced in one year</t>
  </si>
  <si>
    <t>Production or manufacturing staff</t>
  </si>
  <si>
    <t>Installation staff</t>
  </si>
  <si>
    <t>Other expenses for salaried staff (leave blank if only casual labour is used)</t>
  </si>
  <si>
    <t>Vaccinations</t>
  </si>
  <si>
    <t>4. MAJOR AND EXTRAORDINARY REPAIRS</t>
  </si>
  <si>
    <t>5. TAXES AND FINANCING FOR PHYSICAL ASSETS</t>
  </si>
  <si>
    <t>Other or combined physical assets</t>
  </si>
  <si>
    <t>Major and extraordinary repairs for land for office</t>
  </si>
  <si>
    <t>Direct OPEX: All operational costs that directly contribute to waste containment</t>
  </si>
  <si>
    <t>Customer support and call centre staff</t>
  </si>
  <si>
    <t>Fuel for general use vehicles</t>
  </si>
  <si>
    <t xml:space="preserve"> Insurance (combined health, disability, workers' compensation, etc.)</t>
  </si>
  <si>
    <t>Annual taxes</t>
  </si>
  <si>
    <t>(Select description that best fits the containment type that you are reporting)</t>
  </si>
  <si>
    <t>Containment type</t>
  </si>
  <si>
    <t>Private- individual</t>
  </si>
  <si>
    <t>Private- shared</t>
  </si>
  <si>
    <t>Public/commercial- shared</t>
  </si>
  <si>
    <t>DESCRIPTION OF INFILTRATING PIT COMPONENT</t>
  </si>
  <si>
    <t>Purchase, construction or long-term lease of an office building</t>
  </si>
  <si>
    <t>Vehicles</t>
  </si>
  <si>
    <t>Major and extraordinary repairs for vehicles</t>
  </si>
  <si>
    <t>2. CONSUMABLES FOR OPERATING TOILETS</t>
  </si>
  <si>
    <t>Indirect CAPEX: One-time costs or costs occurring at a frequency of less than once per year that indirectly support provision of waste containment</t>
  </si>
  <si>
    <t>CURRENCY</t>
  </si>
  <si>
    <t>Afghanistan Afghani (AFN)</t>
  </si>
  <si>
    <t>Albania Lek(e) (ALL)</t>
  </si>
  <si>
    <t>Algerian Dinar (DZD)</t>
  </si>
  <si>
    <t>Angolan Kwanza (AOA)</t>
  </si>
  <si>
    <t>Argentine Peso (ARS)</t>
  </si>
  <si>
    <t>Armenian Dram (AMD)</t>
  </si>
  <si>
    <t>Aruban Guilder (AWG)</t>
  </si>
  <si>
    <t>Australian Dollar (AUD)</t>
  </si>
  <si>
    <t>Azerbaijan Manat (AZN)</t>
  </si>
  <si>
    <t>Bahamian Dollar (BSD)</t>
  </si>
  <si>
    <t>Bahraini Dinar (BHD)</t>
  </si>
  <si>
    <t>Bangladesh Taka (BDT)</t>
  </si>
  <si>
    <t>Barbados Dollar (BBD)</t>
  </si>
  <si>
    <t>Belarusian Ruble (BYN)</t>
  </si>
  <si>
    <t>Belize Dollar (BZD)</t>
  </si>
  <si>
    <t>Bermuda Dollar (BMD)</t>
  </si>
  <si>
    <t>Bhutan Ngultrum (BTN)</t>
  </si>
  <si>
    <t>Bolivia Boliviano (BOB)</t>
  </si>
  <si>
    <t>Bosnia and Herzegovina Convertible Mark (BAM)</t>
  </si>
  <si>
    <t>Botswana Pula (BWP)</t>
  </si>
  <si>
    <t>Brazilian Real (BRL)</t>
  </si>
  <si>
    <t>Brunei Dollar (BND)</t>
  </si>
  <si>
    <t>Bulgarian Lev (BGN)</t>
  </si>
  <si>
    <t>Burundi Franc (BIF)</t>
  </si>
  <si>
    <t>Cambodian Riel (KHR)</t>
  </si>
  <si>
    <t>Canadian Dollar (CAD)</t>
  </si>
  <si>
    <t>Cape Verde Escudo (CVE)</t>
  </si>
  <si>
    <t>Cayman Is. Dollar (KYD)</t>
  </si>
  <si>
    <t>Central African CFA Franc (XAF)</t>
  </si>
  <si>
    <t>CFP Franc (XPF)</t>
  </si>
  <si>
    <t>Chilean Peso (CLP)</t>
  </si>
  <si>
    <t>Chinese Renminbi (CNY)</t>
  </si>
  <si>
    <t>Colombian Peso (COP)</t>
  </si>
  <si>
    <t>Comoros Franc (KMF)</t>
  </si>
  <si>
    <t>Congo Franc, Dem. Rep.of (CDF)</t>
  </si>
  <si>
    <t>Costa Rica Colon (CRC)</t>
  </si>
  <si>
    <t>Croatia Kuna (HRK)</t>
  </si>
  <si>
    <t>Cuban Convertible Peso (CUC)</t>
  </si>
  <si>
    <t>Cuban Peso (CUP)</t>
  </si>
  <si>
    <t>Czech Koruna (CZK)</t>
  </si>
  <si>
    <t>Danish Krone (DKK)</t>
  </si>
  <si>
    <t>Djibouti Francs (DJF)</t>
  </si>
  <si>
    <t>Dominican Peso (DOP)</t>
  </si>
  <si>
    <t>Eastern Caribbean Dollar (XCD)</t>
  </si>
  <si>
    <t>Egyptian Pound (EGP)</t>
  </si>
  <si>
    <t>Eritrea Nakfa (ERN)</t>
  </si>
  <si>
    <t>Ethiopian Birr (ETB)</t>
  </si>
  <si>
    <t>Euro (EUR)</t>
  </si>
  <si>
    <t>Falkland Islands Pound (FKP)</t>
  </si>
  <si>
    <t>Fiji Dollar (FJD)</t>
  </si>
  <si>
    <t>Gambian Dalasi (GMD)</t>
  </si>
  <si>
    <t>Georgian Lari (GEL)</t>
  </si>
  <si>
    <t>Ghana Cedi (GHS)</t>
  </si>
  <si>
    <t>Gibraltar Pound (GIP)</t>
  </si>
  <si>
    <t>Guatemala Quetzal(es) (GTQ)</t>
  </si>
  <si>
    <t>Guinean Franc (GNF)</t>
  </si>
  <si>
    <t>Guyana Dollar (GYD)</t>
  </si>
  <si>
    <t>Haiti Gourde (HTG)</t>
  </si>
  <si>
    <t>Honduras Lempira (HNL)</t>
  </si>
  <si>
    <t>HongKong Dollar (HKD)</t>
  </si>
  <si>
    <t>Hungary Forint (HUF)</t>
  </si>
  <si>
    <t>Iceland Krona (ISK)</t>
  </si>
  <si>
    <t>Indian Rupee (INR)</t>
  </si>
  <si>
    <t>Indonesia Rupiah (IDR)</t>
  </si>
  <si>
    <t>Iranian Rial (IRR)</t>
  </si>
  <si>
    <t>Iraqi Dinar (IQD)</t>
  </si>
  <si>
    <t>Israel Shekel (ILS)</t>
  </si>
  <si>
    <t>Jamaican Dollar (JMD)</t>
  </si>
  <si>
    <t>Japanese Yen (JPY)</t>
  </si>
  <si>
    <t>Jordanian Dinar (JOD)</t>
  </si>
  <si>
    <t>Kazakhstan Tenge (KZT)</t>
  </si>
  <si>
    <t>Kenyan Shilling (KES)</t>
  </si>
  <si>
    <t>Korean Won, North Korea (KPW)</t>
  </si>
  <si>
    <t>Korean Won, South Korea (KRW)</t>
  </si>
  <si>
    <t>Kuwaiti Dinar (KWD)</t>
  </si>
  <si>
    <t>Kyrgyzstan Som (KGS)</t>
  </si>
  <si>
    <t>Laos Kip (LAK)</t>
  </si>
  <si>
    <t>Lebanese Pound (LBP)</t>
  </si>
  <si>
    <t>Lesotho Loti (LSL)</t>
  </si>
  <si>
    <t>Liberian Dollar (LRD)</t>
  </si>
  <si>
    <t>Libyan Dinar (LYD)</t>
  </si>
  <si>
    <t>Lilangeni, Kingdom of Eswatini (SZL)</t>
  </si>
  <si>
    <t>Macao Pataca (MOP)</t>
  </si>
  <si>
    <t>Macedonian Denar (MKD)</t>
  </si>
  <si>
    <t>Malagasy Ariary, Madagascar (MGA)</t>
  </si>
  <si>
    <t>Malawi Kwacha (MWK)</t>
  </si>
  <si>
    <t>Malaysia Ringgit (MYR)</t>
  </si>
  <si>
    <t>Maldives Rufiyaa (MVR)</t>
  </si>
  <si>
    <t>Mauritania Ouguiya (MRU)</t>
  </si>
  <si>
    <t>Mauritius Rupee (MUR)</t>
  </si>
  <si>
    <t>Mexican Peso (MXN)</t>
  </si>
  <si>
    <t>Moldovan Leu (MDL)</t>
  </si>
  <si>
    <t>Mongolia Tugrik (MNT)</t>
  </si>
  <si>
    <t>Morocco Dirham (MAD)</t>
  </si>
  <si>
    <t>Mozambique Metical (MZN)</t>
  </si>
  <si>
    <t>Myanmar Kyat (MMK)</t>
  </si>
  <si>
    <t>Namibia Dollar (NAD)</t>
  </si>
  <si>
    <t>Nepalese Rupee (NPR)</t>
  </si>
  <si>
    <t>Netherlands Antilles Guilder (ANG)</t>
  </si>
  <si>
    <t>New Zealand Dollar (NZD)</t>
  </si>
  <si>
    <t>Nicaragua Cordoba Oro (NIO)</t>
  </si>
  <si>
    <t>Nigeria Naira (NGN)</t>
  </si>
  <si>
    <t>Norwegian Krone (NOK)</t>
  </si>
  <si>
    <t>Oman Rial (OMR)</t>
  </si>
  <si>
    <t>Pakistani Rupee (PKR)</t>
  </si>
  <si>
    <t>Panama Balboa (PAB)</t>
  </si>
  <si>
    <t>Papua New Guinean Kina (PGK)</t>
  </si>
  <si>
    <t>Paraguay Guarani (PYG)</t>
  </si>
  <si>
    <t>Peruvian Sol (PEN)</t>
  </si>
  <si>
    <t>Philippine Peso (PHP)</t>
  </si>
  <si>
    <t>Poland Zloty (PLN)</t>
  </si>
  <si>
    <t>Qatari Rial (QAR)</t>
  </si>
  <si>
    <t>Romanian Leu (RON)</t>
  </si>
  <si>
    <t>Russian Rouble (RUB)</t>
  </si>
  <si>
    <t>Rwanda Franc (RWF)</t>
  </si>
  <si>
    <t>Samoa Tala (WST)</t>
  </si>
  <si>
    <t>Sao Tome Principe Dobra (STN)</t>
  </si>
  <si>
    <t>Saudi Riyal (SAR)</t>
  </si>
  <si>
    <t>Serbian Dinar (RSD)</t>
  </si>
  <si>
    <t>Seychelles Rupee (SCR)</t>
  </si>
  <si>
    <t>Sierra Leone Leone (SLL)</t>
  </si>
  <si>
    <t>Singapore Dollar (SGD)</t>
  </si>
  <si>
    <t>Solomon Is. Dollar (SBD)</t>
  </si>
  <si>
    <t>Somali Shilling (SOS)</t>
  </si>
  <si>
    <t>South Africa Rand (ZAR)</t>
  </si>
  <si>
    <t>South Sudanese Pound (SSP)</t>
  </si>
  <si>
    <t>Sri Lanka Rupee (LKR)</t>
  </si>
  <si>
    <t>St.Helena Pound (SHP)</t>
  </si>
  <si>
    <t>Sudanese Pound (SDG)</t>
  </si>
  <si>
    <t>Surinamese Dollar (SRD)</t>
  </si>
  <si>
    <t>Swedish Krona (SEK)</t>
  </si>
  <si>
    <t>Swiss Franc (CHF)</t>
  </si>
  <si>
    <t>Syrian Pound (SYP)</t>
  </si>
  <si>
    <t>Tajikistan Somoni (TJS)</t>
  </si>
  <si>
    <t>Tanzania Shilling (TZS)</t>
  </si>
  <si>
    <t>Thai Baht (THB)</t>
  </si>
  <si>
    <t>Tonga Pa'anga (TOP)</t>
  </si>
  <si>
    <t>Trinidad and Tobago Dollar (TTD)</t>
  </si>
  <si>
    <t>Tunisian Dinar (TND)</t>
  </si>
  <si>
    <t>Turkish Lira (TRY)</t>
  </si>
  <si>
    <t>Turkmenistan Manat (TMT)</t>
  </si>
  <si>
    <t>U.K. Pound (GBP)</t>
  </si>
  <si>
    <t>Uganda Shilling (UGX)</t>
  </si>
  <si>
    <t>Ukraine Hryvnia (UAH)</t>
  </si>
  <si>
    <t>United Arab Emirates Dirham (AED)</t>
  </si>
  <si>
    <t>Uruguay Peso (UYU)</t>
  </si>
  <si>
    <t>US Dollar (USD)</t>
  </si>
  <si>
    <t>Uzbekistan Sum (UZS)</t>
  </si>
  <si>
    <t>Vanuatu Vatu (VUV)</t>
  </si>
  <si>
    <t>Venezuelan Bolivar Digital (VES)</t>
  </si>
  <si>
    <t>Vietnamese Dong (VND)</t>
  </si>
  <si>
    <t>West African CFA Franc (XOF)</t>
  </si>
  <si>
    <t>Yemeni Rial (YER)</t>
  </si>
  <si>
    <t>Zambia Kwacha (ZMW)</t>
  </si>
  <si>
    <t>Zimbabwe Dollar (ZWL)</t>
  </si>
  <si>
    <t>How confident are you about the reported cost?</t>
  </si>
  <si>
    <t>High (+/- 5%)</t>
  </si>
  <si>
    <t>Fair (+/-15%)</t>
  </si>
  <si>
    <t>Low (+/-50% or more)</t>
  </si>
  <si>
    <t>3. PROFESSIONAL DEVELOPMENT AND TRAINING</t>
  </si>
  <si>
    <t>4. PROFESSIONAL DEVELOPMENT AND TRAINING</t>
  </si>
  <si>
    <t>5.  OTHER INDIRECT CAPEX</t>
  </si>
  <si>
    <t>Other or combined salaried staff responsible for building and installing infiltrating pits</t>
  </si>
  <si>
    <t>Other or combined expenses</t>
  </si>
  <si>
    <t>Other or combined major and extraordinary repairs</t>
  </si>
  <si>
    <t>Taxes for other or combined physical assets</t>
  </si>
  <si>
    <t>Other or combined maintenance</t>
  </si>
  <si>
    <t>All other or combined indirect staff</t>
  </si>
  <si>
    <t>Other or combined services</t>
  </si>
  <si>
    <t>1. SALARIES</t>
  </si>
  <si>
    <t>2. OTHER EXPENSES FOR INDIRECT STAFF</t>
  </si>
  <si>
    <t>Insurance for indirect staff (combined health, disability, workers' compensation, etc.)</t>
  </si>
  <si>
    <t>Annual vaccinations for indirect staff</t>
  </si>
  <si>
    <t>Other or combined staff expenses</t>
  </si>
  <si>
    <t>All annual professional development and staff training</t>
  </si>
  <si>
    <t>4. EQUIPMENT, LAND AND BUILDINGS</t>
  </si>
  <si>
    <t>Includes rent, routine replacement, routine maintenance or other annual operational costs for the equipment, land and buildings listed below</t>
  </si>
  <si>
    <t>Other operational costs for buildings</t>
  </si>
  <si>
    <t>Other or combined operational costs for equipment</t>
  </si>
  <si>
    <t>5. CONSUMABLES</t>
  </si>
  <si>
    <t>Utility expenses (water, electricity, internet, etc. combined)</t>
  </si>
  <si>
    <t>Other or combined consumable expenses</t>
  </si>
  <si>
    <t>6. SERVICES</t>
  </si>
  <si>
    <t>Includes professional services provided by third parties</t>
  </si>
  <si>
    <t>Marketing</t>
  </si>
  <si>
    <t>7. ADMINISTRATIVE FEES, TAXES AND FINANCING</t>
  </si>
  <si>
    <t>All administrative charges and permits considered indirect operating expenses</t>
  </si>
  <si>
    <t>Annual financing charges</t>
  </si>
  <si>
    <t>Year cost was incurred</t>
  </si>
  <si>
    <t>One-time or infrequent staff training costs</t>
  </si>
  <si>
    <t>All consumables</t>
  </si>
  <si>
    <t>Pit maintenance</t>
  </si>
  <si>
    <t>Primary service parameters</t>
  </si>
  <si>
    <t>HOW MANY TOTAL  CONTAINMENT UNITS ARE ACCOUNTED FOR IN THE REPORTED COSTS?</t>
  </si>
  <si>
    <t>Additional information broken down by toilet type</t>
  </si>
  <si>
    <t>Private residential toilets</t>
  </si>
  <si>
    <t>How many private residential toilets are accounted for in the reported costs?</t>
  </si>
  <si>
    <t>How many households typically share one residential toilet?</t>
  </si>
  <si>
    <t>What is the average household size that you serve?</t>
  </si>
  <si>
    <t>Community residential toilets</t>
  </si>
  <si>
    <t>How many community residential toilets are accounted for in the reported costs?</t>
  </si>
  <si>
    <t>How many households typically share each community residential toilet?</t>
  </si>
  <si>
    <t>Public, commercial and institutional toilets</t>
  </si>
  <si>
    <t>How many public, commercial or institutional toilets are included in the reported costs?</t>
  </si>
  <si>
    <t>Describe the public toilets that you typically service, including location or type of instiution where they are located and approximate number of people who use them.</t>
  </si>
  <si>
    <t>Summary tab</t>
  </si>
  <si>
    <t>General Information</t>
  </si>
  <si>
    <t>Name of organization/business/utility/operation</t>
  </si>
  <si>
    <t>Description of organization/business/utility/operation</t>
  </si>
  <si>
    <t>Description of specific component</t>
  </si>
  <si>
    <t>Country</t>
  </si>
  <si>
    <t>Service information</t>
  </si>
  <si>
    <t>Service measure</t>
  </si>
  <si>
    <t>*Context tab also asks for the number of containment units serviced, but only the three basic service parameters are included for consistency with other components</t>
  </si>
  <si>
    <t>TAB</t>
  </si>
  <si>
    <t>HEADING</t>
  </si>
  <si>
    <t>Reported cost</t>
  </si>
  <si>
    <t>Number of Units/ Fraction applied to this component</t>
  </si>
  <si>
    <t>CAPEX cost</t>
  </si>
  <si>
    <t>OPEX cost</t>
  </si>
  <si>
    <t>Confidence</t>
  </si>
  <si>
    <t>Cost incurred but not reported</t>
  </si>
  <si>
    <t>Cost Type 1</t>
  </si>
  <si>
    <t>Cost Type 2</t>
  </si>
  <si>
    <t>Direct CAPEX</t>
  </si>
  <si>
    <t>Physical Assets</t>
  </si>
  <si>
    <t>Daily or Casual Labour</t>
  </si>
  <si>
    <t>Salaried Production or Installation Staff</t>
  </si>
  <si>
    <t>Taxes and Financing for Physical Assets</t>
  </si>
  <si>
    <t>Indirect CAPEX</t>
  </si>
  <si>
    <t>Maojr and Extraordinary Repairs</t>
  </si>
  <si>
    <t>Professional Development and Training</t>
  </si>
  <si>
    <t>Other</t>
  </si>
  <si>
    <t>Direct OPEX</t>
  </si>
  <si>
    <t>Indirect OPEX</t>
  </si>
  <si>
    <t>Other Expenses for Indirect Staff</t>
  </si>
  <si>
    <t>Equipment, Land and Buildings</t>
  </si>
  <si>
    <t>Administrative Fees, Taxes and Financing</t>
  </si>
  <si>
    <t>Infiltrating Pit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</si>
</sst>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* #,##0.0_);_(* \(#,##0.0\);_(* &quot;-&quot;?_);_(@_)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i/>
      <sz val="11"/>
      <color rgb="FFFF0000"/>
      <name val="Arial"/>
      <family val="2"/>
    </font>
    <font>
      <i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vertAlign val="superscript"/>
      <sz val="9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4"/>
      <color theme="0"/>
      <name val="Arial"/>
      <family val="2"/>
    </font>
    <font>
      <sz val="16"/>
      <color theme="0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3"/>
      <color rgb="FFFFFFFF"/>
      <name val="Calibri"/>
      <family val="2"/>
      <scheme val="minor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8"/>
      <color rgb="FFFF0000"/>
      <name val="Calibri"/>
      <family val="2"/>
    </font>
    <font>
      <sz val="11"/>
      <color theme="1"/>
      <name val="Arial"/>
      <family val="2"/>
    </font>
    <font>
      <b/>
      <sz val="18"/>
      <color theme="1"/>
      <name val="Calibri"/>
      <family val="2"/>
    </font>
    <font>
      <i/>
      <sz val="13"/>
      <color theme="1"/>
      <name val="Calibri (Body)"/>
    </font>
    <font>
      <b/>
      <u/>
      <sz val="14"/>
      <color theme="1"/>
      <name val="Arial"/>
      <family val="2"/>
    </font>
    <font>
      <sz val="14"/>
      <color theme="1"/>
      <name val="Arial"/>
      <family val="2"/>
    </font>
    <font>
      <i/>
      <u/>
      <sz val="12"/>
      <color theme="0"/>
      <name val="Arial"/>
      <family val="2"/>
    </font>
    <font>
      <b/>
      <sz val="11"/>
      <color rgb="FF000000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E598"/>
        <bgColor rgb="FFFFE598"/>
      </patternFill>
    </fill>
    <fill>
      <patternFill patternType="solid">
        <fgColor rgb="FFFEF2CB"/>
        <bgColor rgb="FFFEF2CB"/>
      </patternFill>
    </fill>
    <fill>
      <patternFill patternType="solid">
        <fgColor theme="0"/>
        <bgColor rgb="FFFFE598"/>
      </patternFill>
    </fill>
    <fill>
      <patternFill patternType="solid">
        <fgColor theme="0"/>
        <bgColor rgb="FFFEF2CB"/>
      </patternFill>
    </fill>
    <fill>
      <patternFill patternType="solid">
        <fgColor rgb="FFD0CECE"/>
        <bgColor indexed="64"/>
      </patternFill>
    </fill>
    <fill>
      <patternFill patternType="solid">
        <fgColor theme="1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9BC2E6"/>
        <bgColor rgb="FF000000"/>
      </patternFill>
    </fill>
    <fill>
      <patternFill patternType="solid">
        <fgColor rgb="FFE6E6E6"/>
        <bgColor indexed="64"/>
      </patternFill>
    </fill>
  </fills>
  <borders count="1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rgb="FFAEAAAA"/>
      </left>
      <right style="thin">
        <color rgb="FFAEAAAA"/>
      </right>
      <top style="thin">
        <color rgb="FFAEAAAA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theme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indexed="64"/>
      </bottom>
      <diagonal/>
    </border>
    <border>
      <left style="thin">
        <color theme="2" tint="-0.24994659260841701"/>
      </left>
      <right/>
      <top style="thin">
        <color indexed="64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34998626667073579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/>
      <top/>
      <bottom style="thin">
        <color indexed="64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/>
      <diagonal/>
    </border>
    <border>
      <left style="thin">
        <color auto="1"/>
      </left>
      <right style="thin">
        <color theme="2" tint="-0.24994659260841701"/>
      </right>
      <top/>
      <bottom style="thin">
        <color theme="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2" tint="-0.24994659260841701"/>
      </right>
      <top style="thin">
        <color theme="1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indexed="64"/>
      </bottom>
      <diagonal/>
    </border>
    <border>
      <left/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AEABAB"/>
      </right>
      <top style="thin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 style="thin">
        <color indexed="64"/>
      </bottom>
      <diagonal/>
    </border>
    <border>
      <left style="thin">
        <color indexed="64"/>
      </left>
      <right style="thin">
        <color rgb="FFAEAAAA"/>
      </right>
      <top style="thin">
        <color indexed="64"/>
      </top>
      <bottom/>
      <diagonal/>
    </border>
    <border>
      <left/>
      <right style="thin">
        <color rgb="FFAEAAAA"/>
      </right>
      <top style="thin">
        <color indexed="64"/>
      </top>
      <bottom/>
      <diagonal/>
    </border>
    <border>
      <left style="thin">
        <color rgb="FFAEAAAA"/>
      </left>
      <right style="thin">
        <color rgb="FFAEAAAA"/>
      </right>
      <top style="thin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/>
      <diagonal/>
    </border>
    <border>
      <left style="thin">
        <color rgb="FFAEAAAA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AEAAAA"/>
      </right>
      <top/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/>
      <right style="thin">
        <color rgb="FFAEAAAA"/>
      </right>
      <top style="thin">
        <color rgb="FF000000"/>
      </top>
      <bottom style="thin">
        <color auto="1"/>
      </bottom>
      <diagonal/>
    </border>
    <border>
      <left/>
      <right style="thin">
        <color indexed="64"/>
      </right>
      <top style="thin">
        <color theme="2" tint="-0.2499465926084170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theme="2" tint="-0.2499465926084170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2" tint="-0.24994659260841701"/>
      </left>
      <right style="thin">
        <color indexed="64"/>
      </right>
      <top style="thin">
        <color theme="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theme="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rgb="FFA5A5A5"/>
      </right>
      <top style="thin">
        <color rgb="FFA5A5A5"/>
      </top>
      <bottom style="thin">
        <color indexed="64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2" tint="-0.24994659260841701"/>
      </top>
      <bottom style="thin">
        <color indexed="64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indexed="64"/>
      </top>
      <bottom style="thin">
        <color theme="2" tint="-0.24994659260841701"/>
      </bottom>
      <diagonal/>
    </border>
    <border>
      <left/>
      <right style="thin">
        <color theme="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1"/>
      </top>
      <bottom style="thin">
        <color theme="2" tint="-0.24994659260841701"/>
      </bottom>
      <diagonal/>
    </border>
    <border>
      <left/>
      <right style="thin">
        <color theme="1"/>
      </right>
      <top style="thin">
        <color theme="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theme="2" tint="-0.2499465926084170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theme="2" tint="-0.24994659260841701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theme="2" tint="-0.2499465926084170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3" fillId="0" borderId="0"/>
    <xf numFmtId="0" fontId="4" fillId="0" borderId="0"/>
    <xf numFmtId="0" fontId="1" fillId="0" borderId="0"/>
    <xf numFmtId="44" fontId="4" fillId="0" borderId="0" applyFont="0" applyFill="0" applyBorder="0" applyAlignment="0" applyProtection="0"/>
  </cellStyleXfs>
  <cellXfs count="519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/>
    <xf numFmtId="0" fontId="8" fillId="0" borderId="0" xfId="0" applyFont="1"/>
    <xf numFmtId="0" fontId="11" fillId="0" borderId="0" xfId="0" applyFont="1"/>
    <xf numFmtId="0" fontId="6" fillId="0" borderId="0" xfId="0" applyFont="1"/>
    <xf numFmtId="3" fontId="7" fillId="5" borderId="0" xfId="0" applyNumberFormat="1" applyFont="1" applyFill="1"/>
    <xf numFmtId="0" fontId="7" fillId="0" borderId="0" xfId="0" quotePrefix="1" applyFont="1"/>
    <xf numFmtId="0" fontId="13" fillId="0" borderId="0" xfId="0" quotePrefix="1" applyFont="1"/>
    <xf numFmtId="0" fontId="0" fillId="0" borderId="0" xfId="0" applyAlignment="1">
      <alignment wrapText="1"/>
    </xf>
    <xf numFmtId="0" fontId="5" fillId="0" borderId="3" xfId="0" applyFont="1" applyBorder="1" applyAlignment="1">
      <alignment wrapText="1"/>
    </xf>
    <xf numFmtId="0" fontId="15" fillId="2" borderId="0" xfId="0" applyFont="1" applyFill="1"/>
    <xf numFmtId="0" fontId="14" fillId="2" borderId="0" xfId="0" applyFont="1" applyFill="1"/>
    <xf numFmtId="0" fontId="5" fillId="0" borderId="15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16" fillId="0" borderId="0" xfId="0" quotePrefix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left" vertical="center"/>
    </xf>
    <xf numFmtId="0" fontId="15" fillId="2" borderId="0" xfId="0" applyFont="1" applyFill="1" applyAlignment="1">
      <alignment wrapText="1"/>
    </xf>
    <xf numFmtId="0" fontId="14" fillId="2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Alignment="1">
      <alignment wrapText="1"/>
    </xf>
    <xf numFmtId="0" fontId="0" fillId="4" borderId="7" xfId="0" applyFill="1" applyBorder="1" applyAlignment="1">
      <alignment horizontal="left" wrapText="1"/>
    </xf>
    <xf numFmtId="0" fontId="0" fillId="4" borderId="7" xfId="0" applyFont="1" applyFill="1" applyBorder="1" applyAlignment="1">
      <alignment horizontal="left" wrapText="1"/>
    </xf>
    <xf numFmtId="0" fontId="19" fillId="9" borderId="21" xfId="0" applyFont="1" applyFill="1" applyBorder="1" applyAlignment="1">
      <alignment horizontal="left" wrapText="1"/>
    </xf>
    <xf numFmtId="0" fontId="0" fillId="4" borderId="8" xfId="0" applyFont="1" applyFill="1" applyBorder="1" applyAlignment="1">
      <alignment horizontal="left" wrapText="1"/>
    </xf>
    <xf numFmtId="0" fontId="0" fillId="9" borderId="21" xfId="0" applyFont="1" applyFill="1" applyBorder="1" applyAlignment="1">
      <alignment horizontal="left" wrapText="1"/>
    </xf>
    <xf numFmtId="0" fontId="0" fillId="4" borderId="13" xfId="0" applyFont="1" applyFill="1" applyBorder="1" applyAlignment="1">
      <alignment horizontal="left" wrapText="1"/>
    </xf>
    <xf numFmtId="0" fontId="0" fillId="4" borderId="14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7" borderId="12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7" borderId="6" xfId="0" applyFill="1" applyBorder="1" applyAlignment="1">
      <alignment horizontal="left" wrapText="1"/>
    </xf>
    <xf numFmtId="0" fontId="0" fillId="7" borderId="9" xfId="0" applyFont="1" applyFill="1" applyBorder="1" applyAlignment="1">
      <alignment horizontal="left" wrapText="1"/>
    </xf>
    <xf numFmtId="0" fontId="0" fillId="4" borderId="10" xfId="0" applyFill="1" applyBorder="1" applyAlignment="1">
      <alignment horizontal="left" wrapText="1"/>
    </xf>
    <xf numFmtId="0" fontId="0" fillId="7" borderId="15" xfId="0" applyFill="1" applyBorder="1" applyAlignment="1">
      <alignment horizontal="left" wrapText="1"/>
    </xf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23" fillId="4" borderId="13" xfId="0" applyFont="1" applyFill="1" applyBorder="1" applyAlignment="1">
      <alignment horizontal="left" wrapText="1"/>
    </xf>
    <xf numFmtId="0" fontId="23" fillId="4" borderId="10" xfId="0" applyFont="1" applyFill="1" applyBorder="1" applyAlignment="1">
      <alignment horizontal="left" wrapText="1"/>
    </xf>
    <xf numFmtId="0" fontId="23" fillId="4" borderId="14" xfId="0" applyFont="1" applyFill="1" applyBorder="1" applyAlignment="1">
      <alignment horizontal="left" wrapText="1"/>
    </xf>
    <xf numFmtId="0" fontId="23" fillId="4" borderId="11" xfId="0" applyFont="1" applyFill="1" applyBorder="1" applyAlignment="1">
      <alignment horizontal="left" wrapText="1"/>
    </xf>
    <xf numFmtId="0" fontId="0" fillId="2" borderId="0" xfId="0" applyFill="1" applyAlignment="1">
      <alignment wrapText="1"/>
    </xf>
    <xf numFmtId="0" fontId="0" fillId="8" borderId="32" xfId="0" applyFill="1" applyBorder="1"/>
    <xf numFmtId="0" fontId="0" fillId="8" borderId="33" xfId="0" applyFill="1" applyBorder="1"/>
    <xf numFmtId="0" fontId="0" fillId="0" borderId="40" xfId="0" applyBorder="1"/>
    <xf numFmtId="0" fontId="0" fillId="0" borderId="41" xfId="0" applyBorder="1"/>
    <xf numFmtId="0" fontId="0" fillId="8" borderId="42" xfId="0" applyFill="1" applyBorder="1"/>
    <xf numFmtId="0" fontId="0" fillId="0" borderId="42" xfId="0" applyBorder="1"/>
    <xf numFmtId="0" fontId="5" fillId="10" borderId="39" xfId="0" applyFont="1" applyFill="1" applyBorder="1" applyAlignment="1">
      <alignment horizontal="center" vertical="center" textRotation="90" wrapText="1"/>
    </xf>
    <xf numFmtId="0" fontId="0" fillId="4" borderId="52" xfId="0" applyFill="1" applyBorder="1" applyAlignment="1">
      <alignment horizontal="left" wrapText="1"/>
    </xf>
    <xf numFmtId="0" fontId="15" fillId="2" borderId="45" xfId="0" applyFont="1" applyFill="1" applyBorder="1" applyAlignment="1"/>
    <xf numFmtId="0" fontId="0" fillId="4" borderId="7" xfId="0" applyFont="1" applyFill="1" applyBorder="1" applyAlignment="1">
      <alignment horizontal="left" wrapText="1"/>
    </xf>
    <xf numFmtId="0" fontId="0" fillId="4" borderId="4" xfId="0" applyFont="1" applyFill="1" applyBorder="1" applyAlignment="1">
      <alignment horizontal="left" wrapText="1"/>
    </xf>
    <xf numFmtId="0" fontId="5" fillId="0" borderId="16" xfId="0" applyFont="1" applyBorder="1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14" fillId="2" borderId="0" xfId="0" applyFont="1" applyFill="1" applyAlignment="1">
      <alignment wrapText="1"/>
    </xf>
    <xf numFmtId="0" fontId="0" fillId="0" borderId="0" xfId="0" applyFill="1" applyBorder="1" applyAlignment="1">
      <alignment wrapText="1"/>
    </xf>
    <xf numFmtId="0" fontId="14" fillId="0" borderId="0" xfId="0" applyFont="1" applyAlignment="1">
      <alignment wrapText="1"/>
    </xf>
    <xf numFmtId="0" fontId="29" fillId="4" borderId="19" xfId="0" applyFont="1" applyFill="1" applyBorder="1" applyAlignment="1">
      <alignment horizontal="center" wrapText="1"/>
    </xf>
    <xf numFmtId="0" fontId="29" fillId="4" borderId="7" xfId="0" applyFont="1" applyFill="1" applyBorder="1" applyAlignment="1">
      <alignment horizontal="center" wrapText="1"/>
    </xf>
    <xf numFmtId="0" fontId="29" fillId="4" borderId="10" xfId="0" applyFont="1" applyFill="1" applyBorder="1" applyAlignment="1">
      <alignment horizontal="center" wrapText="1"/>
    </xf>
    <xf numFmtId="0" fontId="5" fillId="0" borderId="16" xfId="0" applyFont="1" applyBorder="1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5" fillId="0" borderId="3" xfId="0" applyFont="1" applyBorder="1" applyAlignment="1">
      <alignment wrapText="1"/>
    </xf>
    <xf numFmtId="0" fontId="15" fillId="2" borderId="0" xfId="0" applyFont="1" applyFill="1"/>
    <xf numFmtId="0" fontId="14" fillId="2" borderId="0" xfId="0" applyFont="1" applyFill="1"/>
    <xf numFmtId="0" fontId="14" fillId="2" borderId="0" xfId="0" applyFont="1" applyFill="1" applyAlignment="1">
      <alignment wrapText="1"/>
    </xf>
    <xf numFmtId="0" fontId="0" fillId="4" borderId="7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2" borderId="0" xfId="0" applyFill="1"/>
    <xf numFmtId="0" fontId="27" fillId="0" borderId="0" xfId="0" applyFont="1"/>
    <xf numFmtId="0" fontId="5" fillId="0" borderId="46" xfId="0" applyFont="1" applyBorder="1" applyAlignment="1">
      <alignment wrapText="1"/>
    </xf>
    <xf numFmtId="0" fontId="24" fillId="12" borderId="0" xfId="0" applyFont="1" applyFill="1"/>
    <xf numFmtId="0" fontId="28" fillId="12" borderId="0" xfId="0" applyFont="1" applyFill="1"/>
    <xf numFmtId="0" fontId="5" fillId="4" borderId="7" xfId="0" applyFont="1" applyFill="1" applyBorder="1" applyAlignment="1">
      <alignment wrapText="1"/>
    </xf>
    <xf numFmtId="0" fontId="29" fillId="4" borderId="19" xfId="0" applyFont="1" applyFill="1" applyBorder="1" applyAlignment="1">
      <alignment horizontal="center" wrapText="1"/>
    </xf>
    <xf numFmtId="0" fontId="29" fillId="4" borderId="7" xfId="0" applyFont="1" applyFill="1" applyBorder="1" applyAlignment="1">
      <alignment horizontal="center" wrapText="1"/>
    </xf>
    <xf numFmtId="0" fontId="29" fillId="4" borderId="10" xfId="0" applyFont="1" applyFill="1" applyBorder="1" applyAlignment="1">
      <alignment horizontal="center" wrapText="1"/>
    </xf>
    <xf numFmtId="0" fontId="15" fillId="2" borderId="47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4" borderId="8" xfId="0" applyFill="1" applyBorder="1" applyAlignment="1">
      <alignment wrapText="1"/>
    </xf>
    <xf numFmtId="0" fontId="22" fillId="0" borderId="4" xfId="0" applyFont="1" applyBorder="1" applyAlignment="1">
      <alignment wrapText="1"/>
    </xf>
    <xf numFmtId="0" fontId="22" fillId="0" borderId="5" xfId="0" applyFont="1" applyBorder="1" applyAlignment="1">
      <alignment wrapText="1"/>
    </xf>
    <xf numFmtId="0" fontId="0" fillId="4" borderId="7" xfId="0" applyFill="1" applyBorder="1" applyAlignment="1">
      <alignment horizontal="left" wrapText="1"/>
    </xf>
    <xf numFmtId="0" fontId="0" fillId="4" borderId="10" xfId="0" applyFill="1" applyBorder="1" applyAlignment="1">
      <alignment horizontal="left" wrapText="1"/>
    </xf>
    <xf numFmtId="0" fontId="0" fillId="7" borderId="1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5" fillId="8" borderId="36" xfId="0" applyFont="1" applyFill="1" applyBorder="1" applyAlignment="1">
      <alignment wrapText="1"/>
    </xf>
    <xf numFmtId="0" fontId="5" fillId="0" borderId="16" xfId="0" applyFont="1" applyBorder="1" applyAlignment="1">
      <alignment wrapText="1"/>
    </xf>
    <xf numFmtId="0" fontId="5" fillId="0" borderId="49" xfId="0" applyFont="1" applyBorder="1" applyAlignment="1">
      <alignment wrapText="1"/>
    </xf>
    <xf numFmtId="0" fontId="5" fillId="4" borderId="52" xfId="0" applyFont="1" applyFill="1" applyBorder="1" applyAlignment="1">
      <alignment wrapText="1"/>
    </xf>
    <xf numFmtId="0" fontId="26" fillId="0" borderId="0" xfId="0" applyFont="1" applyAlignment="1">
      <alignment wrapText="1"/>
    </xf>
    <xf numFmtId="0" fontId="31" fillId="0" borderId="53" xfId="0" applyFont="1" applyBorder="1" applyAlignment="1">
      <alignment wrapText="1"/>
    </xf>
    <xf numFmtId="0" fontId="31" fillId="0" borderId="54" xfId="0" applyFont="1" applyBorder="1" applyAlignment="1">
      <alignment wrapText="1"/>
    </xf>
    <xf numFmtId="0" fontId="0" fillId="10" borderId="0" xfId="0" applyFill="1"/>
    <xf numFmtId="0" fontId="30" fillId="13" borderId="51" xfId="0" applyFont="1" applyFill="1" applyBorder="1" applyAlignment="1">
      <alignment horizontal="left" wrapText="1"/>
    </xf>
    <xf numFmtId="0" fontId="30" fillId="13" borderId="6" xfId="0" applyFont="1" applyFill="1" applyBorder="1" applyAlignment="1">
      <alignment horizontal="left" wrapText="1"/>
    </xf>
    <xf numFmtId="0" fontId="30" fillId="13" borderId="9" xfId="0" applyFont="1" applyFill="1" applyBorder="1" applyAlignment="1">
      <alignment horizontal="left" wrapText="1"/>
    </xf>
    <xf numFmtId="0" fontId="5" fillId="17" borderId="2" xfId="0" applyFont="1" applyFill="1" applyBorder="1" applyAlignment="1">
      <alignment wrapText="1"/>
    </xf>
    <xf numFmtId="0" fontId="5" fillId="17" borderId="36" xfId="0" applyFont="1" applyFill="1" applyBorder="1" applyAlignment="1">
      <alignment wrapText="1"/>
    </xf>
    <xf numFmtId="0" fontId="5" fillId="4" borderId="10" xfId="0" applyFont="1" applyFill="1" applyBorder="1" applyAlignment="1">
      <alignment wrapText="1"/>
    </xf>
    <xf numFmtId="0" fontId="5" fillId="8" borderId="22" xfId="0" applyFont="1" applyFill="1" applyBorder="1" applyAlignment="1">
      <alignment wrapText="1"/>
    </xf>
    <xf numFmtId="0" fontId="5" fillId="8" borderId="1" xfId="0" applyFont="1" applyFill="1" applyBorder="1" applyAlignment="1">
      <alignment wrapText="1"/>
    </xf>
    <xf numFmtId="0" fontId="5" fillId="0" borderId="50" xfId="0" applyFont="1" applyBorder="1" applyAlignment="1">
      <alignment wrapText="1"/>
    </xf>
    <xf numFmtId="0" fontId="25" fillId="0" borderId="0" xfId="0" applyFont="1" applyAlignment="1">
      <alignment vertical="center" wrapText="1"/>
    </xf>
    <xf numFmtId="0" fontId="0" fillId="7" borderId="51" xfId="0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29" fillId="0" borderId="0" xfId="0" applyFont="1" applyAlignment="1">
      <alignment horizontal="center" wrapText="1"/>
    </xf>
    <xf numFmtId="0" fontId="0" fillId="4" borderId="11" xfId="0" applyFont="1" applyFill="1" applyBorder="1" applyAlignment="1">
      <alignment horizontal="left" wrapText="1"/>
    </xf>
    <xf numFmtId="0" fontId="31" fillId="0" borderId="61" xfId="0" applyFont="1" applyBorder="1" applyAlignment="1">
      <alignment wrapText="1"/>
    </xf>
    <xf numFmtId="0" fontId="5" fillId="8" borderId="1" xfId="0" applyFont="1" applyFill="1" applyBorder="1" applyAlignment="1">
      <alignment wrapText="1"/>
    </xf>
    <xf numFmtId="0" fontId="27" fillId="0" borderId="0" xfId="0" applyFont="1" applyAlignment="1"/>
    <xf numFmtId="0" fontId="5" fillId="0" borderId="56" xfId="0" applyFont="1" applyBorder="1" applyAlignment="1">
      <alignment wrapText="1"/>
    </xf>
    <xf numFmtId="0" fontId="27" fillId="0" borderId="0" xfId="0" applyFont="1" applyFill="1" applyBorder="1"/>
    <xf numFmtId="0" fontId="27" fillId="0" borderId="0" xfId="0" applyFont="1" applyAlignment="1">
      <alignment horizontal="left"/>
    </xf>
    <xf numFmtId="0" fontId="1" fillId="0" borderId="0" xfId="2" applyFont="1" applyProtection="1"/>
    <xf numFmtId="0" fontId="1" fillId="0" borderId="0" xfId="2" applyFont="1" applyAlignment="1" applyProtection="1">
      <alignment vertical="center"/>
    </xf>
    <xf numFmtId="0" fontId="9" fillId="0" borderId="0" xfId="2" applyFont="1" applyAlignment="1" applyProtection="1">
      <alignment vertical="center"/>
    </xf>
    <xf numFmtId="0" fontId="20" fillId="2" borderId="0" xfId="2" applyFont="1" applyFill="1" applyProtection="1"/>
    <xf numFmtId="0" fontId="21" fillId="2" borderId="0" xfId="2" applyFont="1" applyFill="1" applyProtection="1"/>
    <xf numFmtId="0" fontId="2" fillId="3" borderId="0" xfId="2" applyFont="1" applyFill="1" applyAlignment="1" applyProtection="1">
      <alignment wrapText="1"/>
    </xf>
    <xf numFmtId="0" fontId="2" fillId="0" borderId="0" xfId="2" applyFont="1" applyAlignment="1" applyProtection="1">
      <alignment wrapText="1"/>
    </xf>
    <xf numFmtId="0" fontId="3" fillId="4" borderId="0" xfId="2" applyFont="1" applyFill="1" applyAlignment="1" applyProtection="1">
      <alignment wrapText="1"/>
      <protection locked="0"/>
    </xf>
    <xf numFmtId="0" fontId="1" fillId="0" borderId="0" xfId="2" applyFont="1" applyAlignment="1" applyProtection="1">
      <alignment wrapText="1"/>
    </xf>
    <xf numFmtId="0" fontId="10" fillId="0" borderId="0" xfId="2" applyFont="1" applyProtection="1"/>
    <xf numFmtId="0" fontId="30" fillId="14" borderId="10" xfId="0" applyFont="1" applyFill="1" applyBorder="1" applyAlignment="1">
      <alignment horizontal="left" wrapText="1"/>
    </xf>
    <xf numFmtId="0" fontId="30" fillId="14" borderId="52" xfId="0" applyFont="1" applyFill="1" applyBorder="1" applyAlignment="1">
      <alignment horizontal="left" wrapText="1"/>
    </xf>
    <xf numFmtId="0" fontId="30" fillId="14" borderId="7" xfId="0" applyFont="1" applyFill="1" applyBorder="1" applyAlignment="1">
      <alignment horizontal="left" wrapText="1"/>
    </xf>
    <xf numFmtId="0" fontId="5" fillId="0" borderId="50" xfId="0" applyFont="1" applyBorder="1" applyAlignment="1">
      <alignment wrapText="1"/>
    </xf>
    <xf numFmtId="0" fontId="30" fillId="13" borderId="53" xfId="0" applyFont="1" applyFill="1" applyBorder="1" applyAlignment="1">
      <alignment horizontal="left" wrapText="1"/>
    </xf>
    <xf numFmtId="0" fontId="29" fillId="4" borderId="4" xfId="0" applyFont="1" applyFill="1" applyBorder="1" applyAlignment="1">
      <alignment horizontal="center" wrapText="1"/>
    </xf>
    <xf numFmtId="0" fontId="31" fillId="0" borderId="66" xfId="0" applyFont="1" applyBorder="1" applyAlignment="1">
      <alignment wrapText="1"/>
    </xf>
    <xf numFmtId="0" fontId="31" fillId="0" borderId="67" xfId="0" applyFont="1" applyBorder="1" applyAlignment="1">
      <alignment wrapText="1"/>
    </xf>
    <xf numFmtId="0" fontId="30" fillId="13" borderId="18" xfId="0" applyFont="1" applyFill="1" applyBorder="1" applyAlignment="1">
      <alignment horizontal="left" wrapText="1"/>
    </xf>
    <xf numFmtId="0" fontId="30" fillId="14" borderId="19" xfId="0" applyFont="1" applyFill="1" applyBorder="1" applyAlignment="1">
      <alignment horizontal="left" wrapText="1"/>
    </xf>
    <xf numFmtId="0" fontId="0" fillId="4" borderId="19" xfId="0" applyFont="1" applyFill="1" applyBorder="1" applyAlignment="1">
      <alignment horizontal="left" wrapText="1"/>
    </xf>
    <xf numFmtId="0" fontId="30" fillId="13" borderId="66" xfId="0" applyFont="1" applyFill="1" applyBorder="1" applyAlignment="1">
      <alignment horizontal="left" wrapText="1"/>
    </xf>
    <xf numFmtId="0" fontId="30" fillId="14" borderId="67" xfId="0" applyFont="1" applyFill="1" applyBorder="1" applyAlignment="1">
      <alignment horizontal="left" wrapText="1"/>
    </xf>
    <xf numFmtId="0" fontId="0" fillId="4" borderId="67" xfId="0" applyFont="1" applyFill="1" applyBorder="1" applyAlignment="1">
      <alignment horizontal="left" wrapText="1"/>
    </xf>
    <xf numFmtId="0" fontId="29" fillId="4" borderId="67" xfId="0" applyFont="1" applyFill="1" applyBorder="1" applyAlignment="1">
      <alignment horizontal="center" wrapText="1"/>
    </xf>
    <xf numFmtId="0" fontId="0" fillId="4" borderId="10" xfId="0" applyFont="1" applyFill="1" applyBorder="1" applyAlignment="1">
      <alignment horizontal="left" wrapText="1"/>
    </xf>
    <xf numFmtId="0" fontId="30" fillId="15" borderId="0" xfId="0" applyFont="1" applyFill="1" applyBorder="1" applyAlignment="1">
      <alignment horizontal="left" wrapText="1"/>
    </xf>
    <xf numFmtId="0" fontId="30" fillId="16" borderId="0" xfId="0" applyFont="1" applyFill="1" applyBorder="1" applyAlignment="1">
      <alignment horizontal="left" wrapText="1"/>
    </xf>
    <xf numFmtId="0" fontId="32" fillId="16" borderId="0" xfId="0" applyFont="1" applyFill="1" applyBorder="1" applyAlignment="1">
      <alignment horizontal="center" wrapText="1"/>
    </xf>
    <xf numFmtId="0" fontId="31" fillId="0" borderId="68" xfId="0" applyFont="1" applyBorder="1" applyAlignment="1">
      <alignment wrapText="1"/>
    </xf>
    <xf numFmtId="0" fontId="31" fillId="0" borderId="69" xfId="0" applyFont="1" applyBorder="1" applyAlignment="1">
      <alignment wrapText="1"/>
    </xf>
    <xf numFmtId="0" fontId="0" fillId="4" borderId="52" xfId="0" applyFont="1" applyFill="1" applyBorder="1" applyAlignment="1">
      <alignment horizontal="left" wrapText="1"/>
    </xf>
    <xf numFmtId="0" fontId="29" fillId="4" borderId="52" xfId="0" applyFont="1" applyFill="1" applyBorder="1" applyAlignment="1">
      <alignment horizontal="center" wrapText="1"/>
    </xf>
    <xf numFmtId="0" fontId="30" fillId="13" borderId="12" xfId="0" applyFont="1" applyFill="1" applyBorder="1" applyAlignment="1">
      <alignment horizontal="left" wrapText="1"/>
    </xf>
    <xf numFmtId="0" fontId="30" fillId="14" borderId="13" xfId="0" applyFont="1" applyFill="1" applyBorder="1" applyAlignment="1">
      <alignment horizontal="left" wrapText="1"/>
    </xf>
    <xf numFmtId="0" fontId="29" fillId="4" borderId="13" xfId="0" applyFont="1" applyFill="1" applyBorder="1" applyAlignment="1">
      <alignment horizontal="center" wrapText="1"/>
    </xf>
    <xf numFmtId="0" fontId="15" fillId="2" borderId="0" xfId="0" applyFont="1" applyFill="1" applyAlignment="1"/>
    <xf numFmtId="0" fontId="0" fillId="7" borderId="70" xfId="0" applyFill="1" applyBorder="1" applyAlignment="1">
      <alignment horizontal="left" wrapText="1"/>
    </xf>
    <xf numFmtId="0" fontId="0" fillId="4" borderId="72" xfId="0" applyFill="1" applyBorder="1" applyAlignment="1">
      <alignment wrapText="1"/>
    </xf>
    <xf numFmtId="0" fontId="20" fillId="0" borderId="0" xfId="0" applyFont="1"/>
    <xf numFmtId="0" fontId="21" fillId="0" borderId="0" xfId="0" applyFont="1"/>
    <xf numFmtId="0" fontId="10" fillId="0" borderId="0" xfId="0" applyFont="1"/>
    <xf numFmtId="0" fontId="1" fillId="4" borderId="0" xfId="0" applyFont="1" applyFill="1"/>
    <xf numFmtId="0" fontId="2" fillId="3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4" fillId="6" borderId="0" xfId="0" applyFont="1" applyFill="1" applyAlignment="1">
      <alignment wrapText="1"/>
    </xf>
    <xf numFmtId="0" fontId="4" fillId="2" borderId="0" xfId="0" applyFont="1" applyFill="1"/>
    <xf numFmtId="0" fontId="4" fillId="0" borderId="0" xfId="0" applyFont="1"/>
    <xf numFmtId="0" fontId="4" fillId="4" borderId="16" xfId="0" applyFont="1" applyFill="1" applyBorder="1" applyAlignment="1">
      <alignment horizontal="left" wrapText="1"/>
    </xf>
    <xf numFmtId="0" fontId="4" fillId="4" borderId="16" xfId="0" applyFont="1" applyFill="1" applyBorder="1" applyAlignment="1">
      <alignment wrapText="1"/>
    </xf>
    <xf numFmtId="0" fontId="4" fillId="4" borderId="11" xfId="0" applyFont="1" applyFill="1" applyBorder="1" applyAlignment="1">
      <alignment wrapText="1"/>
    </xf>
    <xf numFmtId="0" fontId="2" fillId="0" borderId="0" xfId="0" applyFont="1"/>
    <xf numFmtId="0" fontId="0" fillId="7" borderId="46" xfId="0" applyFill="1" applyBorder="1" applyAlignment="1">
      <alignment horizontal="left" wrapText="1"/>
    </xf>
    <xf numFmtId="0" fontId="5" fillId="0" borderId="50" xfId="0" applyFont="1" applyBorder="1" applyAlignment="1">
      <alignment wrapText="1"/>
    </xf>
    <xf numFmtId="0" fontId="0" fillId="4" borderId="7" xfId="0" applyFill="1" applyBorder="1" applyAlignment="1">
      <alignment wrapText="1"/>
    </xf>
    <xf numFmtId="0" fontId="0" fillId="4" borderId="10" xfId="0" applyFill="1" applyBorder="1" applyAlignment="1">
      <alignment wrapText="1"/>
    </xf>
    <xf numFmtId="0" fontId="0" fillId="4" borderId="71" xfId="0" applyFill="1" applyBorder="1" applyAlignment="1">
      <alignment wrapText="1"/>
    </xf>
    <xf numFmtId="0" fontId="0" fillId="4" borderId="52" xfId="0" applyFill="1" applyBorder="1" applyAlignment="1">
      <alignment wrapText="1"/>
    </xf>
    <xf numFmtId="0" fontId="5" fillId="0" borderId="65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4" borderId="10" xfId="0" applyFill="1" applyBorder="1" applyAlignment="1">
      <alignment wrapText="1"/>
    </xf>
    <xf numFmtId="0" fontId="5" fillId="0" borderId="76" xfId="0" applyFont="1" applyBorder="1" applyAlignment="1">
      <alignment wrapText="1"/>
    </xf>
    <xf numFmtId="0" fontId="4" fillId="13" borderId="77" xfId="0" applyFont="1" applyFill="1" applyBorder="1" applyAlignment="1">
      <alignment horizontal="left" wrapText="1"/>
    </xf>
    <xf numFmtId="0" fontId="0" fillId="4" borderId="78" xfId="0" applyFill="1" applyBorder="1" applyAlignment="1">
      <alignment wrapText="1"/>
    </xf>
    <xf numFmtId="0" fontId="12" fillId="4" borderId="73" xfId="0" applyFont="1" applyFill="1" applyBorder="1" applyAlignment="1">
      <alignment wrapText="1"/>
    </xf>
    <xf numFmtId="0" fontId="4" fillId="13" borderId="79" xfId="0" applyFont="1" applyFill="1" applyBorder="1" applyAlignment="1">
      <alignment horizontal="left" wrapText="1"/>
    </xf>
    <xf numFmtId="0" fontId="0" fillId="13" borderId="80" xfId="0" applyFill="1" applyBorder="1" applyAlignment="1">
      <alignment horizontal="left" wrapText="1"/>
    </xf>
    <xf numFmtId="0" fontId="19" fillId="18" borderId="0" xfId="0" applyFont="1" applyFill="1" applyAlignment="1">
      <alignment wrapText="1"/>
    </xf>
    <xf numFmtId="0" fontId="0" fillId="4" borderId="59" xfId="0" applyFill="1" applyBorder="1" applyAlignment="1">
      <alignment wrapText="1"/>
    </xf>
    <xf numFmtId="0" fontId="0" fillId="4" borderId="64" xfId="0" applyFill="1" applyBorder="1" applyAlignment="1">
      <alignment wrapText="1"/>
    </xf>
    <xf numFmtId="0" fontId="0" fillId="4" borderId="60" xfId="0" applyFill="1" applyBorder="1" applyAlignment="1">
      <alignment wrapText="1"/>
    </xf>
    <xf numFmtId="0" fontId="24" fillId="12" borderId="45" xfId="0" applyFont="1" applyFill="1" applyBorder="1"/>
    <xf numFmtId="0" fontId="28" fillId="12" borderId="47" xfId="0" applyFont="1" applyFill="1" applyBorder="1"/>
    <xf numFmtId="0" fontId="0" fillId="2" borderId="47" xfId="0" applyFill="1" applyBorder="1" applyAlignment="1">
      <alignment wrapText="1"/>
    </xf>
    <xf numFmtId="0" fontId="28" fillId="12" borderId="44" xfId="0" applyFont="1" applyFill="1" applyBorder="1"/>
    <xf numFmtId="0" fontId="22" fillId="0" borderId="81" xfId="0" applyFont="1" applyBorder="1" applyAlignment="1">
      <alignment wrapText="1"/>
    </xf>
    <xf numFmtId="0" fontId="22" fillId="0" borderId="82" xfId="0" applyFont="1" applyBorder="1" applyAlignment="1">
      <alignment wrapText="1"/>
    </xf>
    <xf numFmtId="0" fontId="22" fillId="0" borderId="47" xfId="0" applyFont="1" applyBorder="1" applyAlignment="1">
      <alignment wrapText="1"/>
    </xf>
    <xf numFmtId="0" fontId="22" fillId="0" borderId="83" xfId="0" applyFont="1" applyBorder="1" applyAlignment="1">
      <alignment wrapText="1"/>
    </xf>
    <xf numFmtId="0" fontId="5" fillId="0" borderId="84" xfId="0" applyFont="1" applyBorder="1" applyAlignment="1">
      <alignment wrapText="1"/>
    </xf>
    <xf numFmtId="0" fontId="22" fillId="0" borderId="85" xfId="0" applyFont="1" applyBorder="1" applyAlignment="1">
      <alignment wrapText="1"/>
    </xf>
    <xf numFmtId="0" fontId="19" fillId="19" borderId="86" xfId="0" applyFont="1" applyFill="1" applyBorder="1" applyAlignment="1">
      <alignment horizontal="left" wrapText="1"/>
    </xf>
    <xf numFmtId="0" fontId="19" fillId="9" borderId="87" xfId="0" applyFont="1" applyFill="1" applyBorder="1" applyAlignment="1">
      <alignment wrapText="1"/>
    </xf>
    <xf numFmtId="0" fontId="0" fillId="4" borderId="88" xfId="0" applyFill="1" applyBorder="1" applyAlignment="1">
      <alignment wrapText="1"/>
    </xf>
    <xf numFmtId="0" fontId="5" fillId="0" borderId="62" xfId="0" applyFont="1" applyBorder="1" applyAlignment="1">
      <alignment wrapText="1"/>
    </xf>
    <xf numFmtId="0" fontId="22" fillId="0" borderId="89" xfId="0" applyFont="1" applyBorder="1" applyAlignment="1">
      <alignment wrapText="1"/>
    </xf>
    <xf numFmtId="0" fontId="0" fillId="7" borderId="90" xfId="0" applyFill="1" applyBorder="1" applyAlignment="1">
      <alignment horizontal="left" wrapText="1"/>
    </xf>
    <xf numFmtId="0" fontId="0" fillId="4" borderId="91" xfId="0" applyFill="1" applyBorder="1" applyAlignment="1">
      <alignment wrapText="1"/>
    </xf>
    <xf numFmtId="0" fontId="0" fillId="4" borderId="92" xfId="0" applyFill="1" applyBorder="1" applyAlignment="1">
      <alignment wrapText="1"/>
    </xf>
    <xf numFmtId="0" fontId="0" fillId="7" borderId="93" xfId="0" applyFill="1" applyBorder="1" applyAlignment="1">
      <alignment horizontal="left" wrapText="1"/>
    </xf>
    <xf numFmtId="0" fontId="0" fillId="4" borderId="94" xfId="0" applyFill="1" applyBorder="1" applyAlignment="1">
      <alignment wrapText="1"/>
    </xf>
    <xf numFmtId="0" fontId="0" fillId="4" borderId="95" xfId="0" applyFill="1" applyBorder="1" applyAlignment="1">
      <alignment wrapText="1"/>
    </xf>
    <xf numFmtId="0" fontId="0" fillId="7" borderId="93" xfId="0" applyFill="1" applyBorder="1" applyAlignment="1">
      <alignment wrapText="1"/>
    </xf>
    <xf numFmtId="0" fontId="0" fillId="4" borderId="94" xfId="0" applyFill="1" applyBorder="1"/>
    <xf numFmtId="0" fontId="0" fillId="4" borderId="95" xfId="0" applyFill="1" applyBorder="1"/>
    <xf numFmtId="0" fontId="0" fillId="7" borderId="96" xfId="0" applyFill="1" applyBorder="1" applyAlignment="1">
      <alignment wrapText="1"/>
    </xf>
    <xf numFmtId="0" fontId="0" fillId="4" borderId="97" xfId="0" applyFill="1" applyBorder="1"/>
    <xf numFmtId="0" fontId="0" fillId="4" borderId="98" xfId="0" applyFill="1" applyBorder="1"/>
    <xf numFmtId="0" fontId="5" fillId="0" borderId="74" xfId="0" applyFont="1" applyBorder="1" applyAlignment="1">
      <alignment wrapText="1"/>
    </xf>
    <xf numFmtId="0" fontId="5" fillId="0" borderId="75" xfId="0" applyFont="1" applyBorder="1" applyAlignment="1">
      <alignment wrapText="1"/>
    </xf>
    <xf numFmtId="0" fontId="22" fillId="0" borderId="99" xfId="0" applyFont="1" applyBorder="1" applyAlignment="1">
      <alignment wrapText="1"/>
    </xf>
    <xf numFmtId="0" fontId="0" fillId="4" borderId="100" xfId="0" applyFill="1" applyBorder="1" applyAlignment="1">
      <alignment wrapText="1"/>
    </xf>
    <xf numFmtId="0" fontId="15" fillId="2" borderId="0" xfId="0" applyFont="1" applyFill="1"/>
    <xf numFmtId="0" fontId="0" fillId="4" borderId="91" xfId="0" applyFill="1" applyBorder="1" applyAlignment="1">
      <alignment horizontal="left" wrapText="1"/>
    </xf>
    <xf numFmtId="0" fontId="0" fillId="4" borderId="94" xfId="0" applyFill="1" applyBorder="1" applyAlignment="1">
      <alignment horizontal="left" wrapText="1"/>
    </xf>
    <xf numFmtId="0" fontId="0" fillId="7" borderId="96" xfId="0" applyFill="1" applyBorder="1" applyAlignment="1">
      <alignment horizontal="left" wrapText="1"/>
    </xf>
    <xf numFmtId="0" fontId="0" fillId="4" borderId="97" xfId="0" applyFill="1" applyBorder="1" applyAlignment="1">
      <alignment horizontal="left" wrapText="1"/>
    </xf>
    <xf numFmtId="0" fontId="0" fillId="4" borderId="97" xfId="0" applyFill="1" applyBorder="1" applyAlignment="1">
      <alignment wrapText="1"/>
    </xf>
    <xf numFmtId="0" fontId="0" fillId="4" borderId="98" xfId="0" applyFill="1" applyBorder="1" applyAlignment="1">
      <alignment wrapText="1"/>
    </xf>
    <xf numFmtId="0" fontId="30" fillId="13" borderId="90" xfId="0" applyFont="1" applyFill="1" applyBorder="1" applyAlignment="1">
      <alignment horizontal="left" wrapText="1"/>
    </xf>
    <xf numFmtId="0" fontId="30" fillId="14" borderId="91" xfId="0" applyFont="1" applyFill="1" applyBorder="1" applyAlignment="1">
      <alignment horizontal="left" wrapText="1"/>
    </xf>
    <xf numFmtId="0" fontId="30" fillId="14" borderId="92" xfId="0" applyFont="1" applyFill="1" applyBorder="1" applyAlignment="1">
      <alignment wrapText="1"/>
    </xf>
    <xf numFmtId="0" fontId="30" fillId="13" borderId="93" xfId="0" applyFont="1" applyFill="1" applyBorder="1" applyAlignment="1">
      <alignment horizontal="left" wrapText="1"/>
    </xf>
    <xf numFmtId="0" fontId="30" fillId="14" borderId="94" xfId="0" applyFont="1" applyFill="1" applyBorder="1" applyAlignment="1">
      <alignment horizontal="left" wrapText="1"/>
    </xf>
    <xf numFmtId="0" fontId="30" fillId="14" borderId="95" xfId="0" applyFont="1" applyFill="1" applyBorder="1" applyAlignment="1">
      <alignment wrapText="1"/>
    </xf>
    <xf numFmtId="0" fontId="30" fillId="13" borderId="96" xfId="0" applyFont="1" applyFill="1" applyBorder="1" applyAlignment="1">
      <alignment horizontal="left" wrapText="1"/>
    </xf>
    <xf numFmtId="0" fontId="30" fillId="14" borderId="97" xfId="0" applyFont="1" applyFill="1" applyBorder="1" applyAlignment="1">
      <alignment horizontal="left" wrapText="1"/>
    </xf>
    <xf numFmtId="0" fontId="30" fillId="14" borderId="98" xfId="0" applyFont="1" applyFill="1" applyBorder="1" applyAlignment="1">
      <alignment wrapText="1"/>
    </xf>
    <xf numFmtId="0" fontId="4" fillId="4" borderId="4" xfId="0" applyFont="1" applyFill="1" applyBorder="1" applyAlignment="1">
      <alignment wrapText="1"/>
    </xf>
    <xf numFmtId="0" fontId="4" fillId="4" borderId="4" xfId="0" applyFont="1" applyFill="1" applyBorder="1" applyAlignment="1">
      <alignment horizontal="left" wrapText="1"/>
    </xf>
    <xf numFmtId="0" fontId="15" fillId="2" borderId="45" xfId="0" applyFont="1" applyFill="1" applyBorder="1" applyAlignment="1">
      <alignment wrapText="1"/>
    </xf>
    <xf numFmtId="0" fontId="14" fillId="2" borderId="47" xfId="0" applyFont="1" applyFill="1" applyBorder="1" applyAlignment="1">
      <alignment wrapText="1"/>
    </xf>
    <xf numFmtId="0" fontId="14" fillId="2" borderId="101" xfId="0" applyFont="1" applyFill="1" applyBorder="1" applyAlignment="1">
      <alignment wrapText="1"/>
    </xf>
    <xf numFmtId="0" fontId="5" fillId="0" borderId="102" xfId="0" applyFont="1" applyBorder="1" applyAlignment="1">
      <alignment wrapText="1"/>
    </xf>
    <xf numFmtId="0" fontId="0" fillId="4" borderId="103" xfId="0" applyFill="1" applyBorder="1" applyAlignment="1">
      <alignment wrapText="1"/>
    </xf>
    <xf numFmtId="0" fontId="5" fillId="0" borderId="105" xfId="0" applyFont="1" applyBorder="1" applyAlignment="1">
      <alignment wrapText="1"/>
    </xf>
    <xf numFmtId="0" fontId="5" fillId="0" borderId="106" xfId="0" applyFont="1" applyBorder="1" applyAlignment="1">
      <alignment wrapText="1"/>
    </xf>
    <xf numFmtId="0" fontId="5" fillId="0" borderId="107" xfId="0" applyFont="1" applyBorder="1" applyAlignment="1">
      <alignment wrapText="1"/>
    </xf>
    <xf numFmtId="0" fontId="30" fillId="13" borderId="108" xfId="0" applyFont="1" applyFill="1" applyBorder="1" applyAlignment="1">
      <alignment horizontal="left" wrapText="1"/>
    </xf>
    <xf numFmtId="0" fontId="31" fillId="14" borderId="109" xfId="0" applyFont="1" applyFill="1" applyBorder="1" applyAlignment="1">
      <alignment wrapText="1"/>
    </xf>
    <xf numFmtId="0" fontId="12" fillId="4" borderId="10" xfId="0" applyFont="1" applyFill="1" applyBorder="1" applyAlignment="1">
      <alignment wrapText="1"/>
    </xf>
    <xf numFmtId="0" fontId="0" fillId="14" borderId="58" xfId="0" applyFill="1" applyBorder="1" applyAlignment="1">
      <alignment wrapText="1"/>
    </xf>
    <xf numFmtId="0" fontId="0" fillId="4" borderId="110" xfId="0" applyFill="1" applyBorder="1" applyAlignment="1">
      <alignment wrapText="1"/>
    </xf>
    <xf numFmtId="0" fontId="0" fillId="4" borderId="63" xfId="0" applyFill="1" applyBorder="1" applyAlignment="1">
      <alignment wrapText="1"/>
    </xf>
    <xf numFmtId="0" fontId="0" fillId="4" borderId="55" xfId="0" applyFill="1" applyBorder="1" applyAlignment="1">
      <alignment wrapText="1"/>
    </xf>
    <xf numFmtId="0" fontId="5" fillId="8" borderId="1" xfId="0" applyFont="1" applyFill="1" applyBorder="1" applyAlignment="1">
      <alignment wrapText="1"/>
    </xf>
    <xf numFmtId="0" fontId="5" fillId="8" borderId="44" xfId="0" applyFont="1" applyFill="1" applyBorder="1" applyAlignment="1">
      <alignment wrapText="1"/>
    </xf>
    <xf numFmtId="0" fontId="5" fillId="0" borderId="50" xfId="0" applyFont="1" applyBorder="1" applyAlignment="1">
      <alignment wrapText="1"/>
    </xf>
    <xf numFmtId="0" fontId="2" fillId="0" borderId="0" xfId="0" applyFont="1"/>
    <xf numFmtId="0" fontId="5" fillId="8" borderId="2" xfId="0" applyFont="1" applyFill="1" applyBorder="1" applyAlignment="1"/>
    <xf numFmtId="0" fontId="5" fillId="8" borderId="1" xfId="0" applyFont="1" applyFill="1" applyBorder="1" applyAlignment="1"/>
    <xf numFmtId="0" fontId="5" fillId="8" borderId="44" xfId="0" applyFont="1" applyFill="1" applyBorder="1" applyAlignment="1"/>
    <xf numFmtId="0" fontId="14" fillId="0" borderId="122" xfId="0" applyFont="1" applyFill="1" applyBorder="1" applyAlignment="1">
      <alignment wrapText="1"/>
    </xf>
    <xf numFmtId="0" fontId="0" fillId="0" borderId="122" xfId="0" applyFill="1" applyBorder="1" applyAlignment="1">
      <alignment wrapText="1"/>
    </xf>
    <xf numFmtId="0" fontId="5" fillId="0" borderId="122" xfId="0" applyFont="1" applyFill="1" applyBorder="1" applyAlignment="1"/>
    <xf numFmtId="0" fontId="5" fillId="0" borderId="122" xfId="0" applyFont="1" applyFill="1" applyBorder="1" applyAlignment="1">
      <alignment wrapText="1"/>
    </xf>
    <xf numFmtId="0" fontId="0" fillId="4" borderId="13" xfId="0" applyFill="1" applyBorder="1" applyAlignment="1">
      <alignment horizontal="left" wrapText="1"/>
    </xf>
    <xf numFmtId="0" fontId="0" fillId="2" borderId="0" xfId="0" applyFill="1" applyBorder="1"/>
    <xf numFmtId="0" fontId="0" fillId="0" borderId="122" xfId="0" applyBorder="1"/>
    <xf numFmtId="0" fontId="2" fillId="3" borderId="18" xfId="0" applyFont="1" applyFill="1" applyBorder="1" applyAlignment="1">
      <alignment wrapText="1"/>
    </xf>
    <xf numFmtId="0" fontId="1" fillId="4" borderId="19" xfId="0" applyFont="1" applyFill="1" applyBorder="1"/>
    <xf numFmtId="0" fontId="3" fillId="4" borderId="20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" fillId="4" borderId="7" xfId="0" applyFont="1" applyFill="1" applyBorder="1"/>
    <xf numFmtId="0" fontId="3" fillId="4" borderId="8" xfId="0" applyFont="1" applyFill="1" applyBorder="1" applyAlignment="1">
      <alignment wrapText="1"/>
    </xf>
    <xf numFmtId="0" fontId="2" fillId="3" borderId="9" xfId="0" applyFont="1" applyFill="1" applyBorder="1" applyAlignment="1">
      <alignment wrapText="1"/>
    </xf>
    <xf numFmtId="0" fontId="1" fillId="4" borderId="10" xfId="0" applyFont="1" applyFill="1" applyBorder="1"/>
    <xf numFmtId="0" fontId="3" fillId="4" borderId="11" xfId="0" applyFont="1" applyFill="1" applyBorder="1" applyAlignment="1">
      <alignment wrapText="1"/>
    </xf>
    <xf numFmtId="0" fontId="36" fillId="0" borderId="0" xfId="0" applyFont="1" applyAlignment="1">
      <alignment vertical="top"/>
    </xf>
    <xf numFmtId="0" fontId="38" fillId="2" borderId="0" xfId="1" applyFont="1" applyFill="1"/>
    <xf numFmtId="0" fontId="20" fillId="2" borderId="0" xfId="1" applyFont="1" applyFill="1"/>
    <xf numFmtId="0" fontId="21" fillId="2" borderId="0" xfId="1" applyFont="1" applyFill="1"/>
    <xf numFmtId="0" fontId="2" fillId="3" borderId="0" xfId="1" applyFont="1" applyFill="1" applyAlignment="1">
      <alignment wrapText="1"/>
    </xf>
    <xf numFmtId="0" fontId="20" fillId="0" borderId="0" xfId="1" applyFont="1"/>
    <xf numFmtId="0" fontId="33" fillId="4" borderId="0" xfId="1" applyFill="1" applyAlignment="1" applyProtection="1">
      <alignment wrapText="1"/>
      <protection locked="0"/>
    </xf>
    <xf numFmtId="0" fontId="21" fillId="0" borderId="0" xfId="1" applyFont="1"/>
    <xf numFmtId="0" fontId="39" fillId="20" borderId="0" xfId="0" applyFont="1" applyFill="1" applyAlignment="1">
      <alignment wrapText="1"/>
    </xf>
    <xf numFmtId="0" fontId="38" fillId="2" borderId="0" xfId="0" applyFont="1" applyFill="1"/>
    <xf numFmtId="0" fontId="10" fillId="2" borderId="0" xfId="0" applyFont="1" applyFill="1"/>
    <xf numFmtId="0" fontId="40" fillId="11" borderId="0" xfId="0" applyFont="1" applyFill="1"/>
    <xf numFmtId="0" fontId="0" fillId="11" borderId="0" xfId="0" applyFill="1"/>
    <xf numFmtId="0" fontId="40" fillId="0" borderId="0" xfId="0" applyFont="1"/>
    <xf numFmtId="0" fontId="41" fillId="21" borderId="129" xfId="0" applyFont="1" applyFill="1" applyBorder="1"/>
    <xf numFmtId="0" fontId="41" fillId="0" borderId="41" xfId="0" applyFont="1" applyBorder="1"/>
    <xf numFmtId="0" fontId="1" fillId="11" borderId="29" xfId="0" applyFont="1" applyFill="1" applyBorder="1"/>
    <xf numFmtId="0" fontId="0" fillId="0" borderId="31" xfId="0" applyBorder="1"/>
    <xf numFmtId="0" fontId="41" fillId="21" borderId="29" xfId="0" applyFont="1" applyFill="1" applyBorder="1"/>
    <xf numFmtId="0" fontId="41" fillId="0" borderId="31" xfId="0" applyFont="1" applyBorder="1"/>
    <xf numFmtId="0" fontId="1" fillId="11" borderId="42" xfId="0" applyFont="1" applyFill="1" applyBorder="1"/>
    <xf numFmtId="0" fontId="41" fillId="21" borderId="43" xfId="0" applyFont="1" applyFill="1" applyBorder="1"/>
    <xf numFmtId="0" fontId="41" fillId="0" borderId="130" xfId="0" applyFont="1" applyBorder="1"/>
    <xf numFmtId="0" fontId="1" fillId="11" borderId="43" xfId="0" applyFont="1" applyFill="1" applyBorder="1"/>
    <xf numFmtId="0" fontId="0" fillId="0" borderId="38" xfId="0" applyBorder="1"/>
    <xf numFmtId="0" fontId="1" fillId="11" borderId="43" xfId="0" applyFont="1" applyFill="1" applyBorder="1" applyAlignment="1">
      <alignment horizontal="center"/>
    </xf>
    <xf numFmtId="0" fontId="1" fillId="11" borderId="37" xfId="0" applyFont="1" applyFill="1" applyBorder="1" applyAlignment="1">
      <alignment horizontal="center"/>
    </xf>
    <xf numFmtId="0" fontId="1" fillId="11" borderId="38" xfId="0" applyFont="1" applyFill="1" applyBorder="1"/>
    <xf numFmtId="0" fontId="42" fillId="0" borderId="131" xfId="0" applyFont="1" applyBorder="1"/>
    <xf numFmtId="0" fontId="23" fillId="0" borderId="131" xfId="0" applyFont="1" applyBorder="1"/>
    <xf numFmtId="0" fontId="0" fillId="0" borderId="132" xfId="0" applyBorder="1" applyAlignment="1">
      <alignment horizontal="center"/>
    </xf>
    <xf numFmtId="0" fontId="5" fillId="11" borderId="133" xfId="0" applyFont="1" applyFill="1" applyBorder="1"/>
    <xf numFmtId="0" fontId="5" fillId="11" borderId="134" xfId="0" applyFont="1" applyFill="1" applyBorder="1"/>
    <xf numFmtId="0" fontId="5" fillId="11" borderId="135" xfId="0" applyFont="1" applyFill="1" applyBorder="1"/>
    <xf numFmtId="0" fontId="1" fillId="8" borderId="42" xfId="0" applyFont="1" applyFill="1" applyBorder="1"/>
    <xf numFmtId="165" fontId="0" fillId="8" borderId="32" xfId="4" applyNumberFormat="1" applyFont="1" applyFill="1" applyBorder="1"/>
    <xf numFmtId="2" fontId="0" fillId="8" borderId="32" xfId="0" applyNumberFormat="1" applyFill="1" applyBorder="1"/>
    <xf numFmtId="165" fontId="0" fillId="8" borderId="32" xfId="0" applyNumberFormat="1" applyFill="1" applyBorder="1"/>
    <xf numFmtId="165" fontId="0" fillId="2" borderId="32" xfId="0" applyNumberFormat="1" applyFill="1" applyBorder="1"/>
    <xf numFmtId="0" fontId="1" fillId="8" borderId="32" xfId="0" applyFont="1" applyFill="1" applyBorder="1"/>
    <xf numFmtId="0" fontId="1" fillId="0" borderId="42" xfId="0" applyFont="1" applyBorder="1"/>
    <xf numFmtId="165" fontId="0" fillId="0" borderId="32" xfId="4" applyNumberFormat="1" applyFont="1" applyFill="1" applyBorder="1"/>
    <xf numFmtId="2" fontId="0" fillId="0" borderId="32" xfId="0" applyNumberFormat="1" applyBorder="1"/>
    <xf numFmtId="165" fontId="0" fillId="0" borderId="32" xfId="0" applyNumberFormat="1" applyBorder="1"/>
    <xf numFmtId="0" fontId="1" fillId="0" borderId="32" xfId="0" applyFont="1" applyBorder="1"/>
    <xf numFmtId="0" fontId="0" fillId="17" borderId="42" xfId="0" applyFill="1" applyBorder="1"/>
    <xf numFmtId="165" fontId="0" fillId="17" borderId="32" xfId="4" applyNumberFormat="1" applyFont="1" applyFill="1" applyBorder="1" applyAlignment="1">
      <alignment vertical="center"/>
    </xf>
    <xf numFmtId="2" fontId="0" fillId="17" borderId="32" xfId="0" applyNumberFormat="1" applyFill="1" applyBorder="1" applyAlignment="1">
      <alignment vertical="center"/>
    </xf>
    <xf numFmtId="165" fontId="0" fillId="17" borderId="32" xfId="0" applyNumberFormat="1" applyFill="1" applyBorder="1" applyAlignment="1">
      <alignment vertical="center"/>
    </xf>
    <xf numFmtId="165" fontId="0" fillId="2" borderId="32" xfId="0" applyNumberFormat="1" applyFill="1" applyBorder="1" applyAlignment="1">
      <alignment vertical="center"/>
    </xf>
    <xf numFmtId="0" fontId="0" fillId="17" borderId="32" xfId="0" applyFill="1" applyBorder="1" applyAlignment="1">
      <alignment vertical="center"/>
    </xf>
    <xf numFmtId="0" fontId="0" fillId="17" borderId="32" xfId="0" applyFill="1" applyBorder="1"/>
    <xf numFmtId="0" fontId="0" fillId="17" borderId="33" xfId="0" applyFill="1" applyBorder="1"/>
    <xf numFmtId="0" fontId="0" fillId="0" borderId="136" xfId="0" applyBorder="1"/>
    <xf numFmtId="165" fontId="0" fillId="0" borderId="2" xfId="0" applyNumberFormat="1" applyBorder="1"/>
    <xf numFmtId="0" fontId="5" fillId="10" borderId="28" xfId="0" applyFont="1" applyFill="1" applyBorder="1" applyAlignment="1">
      <alignment horizontal="center" vertical="center" textRotation="90"/>
    </xf>
    <xf numFmtId="0" fontId="1" fillId="0" borderId="29" xfId="0" applyFont="1" applyBorder="1" applyAlignment="1">
      <alignment vertical="center"/>
    </xf>
    <xf numFmtId="165" fontId="0" fillId="0" borderId="30" xfId="0" applyNumberFormat="1" applyBorder="1" applyAlignment="1">
      <alignment vertical="center"/>
    </xf>
    <xf numFmtId="2" fontId="0" fillId="0" borderId="30" xfId="0" applyNumberFormat="1" applyBorder="1" applyAlignment="1">
      <alignment vertical="center"/>
    </xf>
    <xf numFmtId="165" fontId="0" fillId="2" borderId="30" xfId="0" applyNumberFormat="1" applyFill="1" applyBorder="1" applyAlignment="1">
      <alignment vertical="center"/>
    </xf>
    <xf numFmtId="0" fontId="0" fillId="0" borderId="30" xfId="0" applyBorder="1" applyAlignment="1">
      <alignment vertical="center"/>
    </xf>
    <xf numFmtId="0" fontId="1" fillId="0" borderId="42" xfId="0" applyFont="1" applyBorder="1" applyAlignment="1">
      <alignment vertical="center"/>
    </xf>
    <xf numFmtId="165" fontId="0" fillId="0" borderId="32" xfId="0" applyNumberFormat="1" applyBorder="1" applyAlignment="1">
      <alignment vertical="center"/>
    </xf>
    <xf numFmtId="2" fontId="0" fillId="0" borderId="32" xfId="0" applyNumberFormat="1" applyBorder="1" applyAlignment="1">
      <alignment vertical="center"/>
    </xf>
    <xf numFmtId="0" fontId="0" fillId="0" borderId="32" xfId="0" applyBorder="1" applyAlignment="1">
      <alignment vertical="center"/>
    </xf>
    <xf numFmtId="0" fontId="0" fillId="8" borderId="136" xfId="0" applyFill="1" applyBorder="1"/>
    <xf numFmtId="0" fontId="5" fillId="10" borderId="137" xfId="0" applyFont="1" applyFill="1" applyBorder="1" applyAlignment="1">
      <alignment horizontal="center" vertical="center" textRotation="90" wrapText="1"/>
    </xf>
    <xf numFmtId="0" fontId="0" fillId="22" borderId="42" xfId="0" applyFill="1" applyBorder="1"/>
    <xf numFmtId="165" fontId="0" fillId="22" borderId="32" xfId="0" applyNumberFormat="1" applyFill="1" applyBorder="1" applyAlignment="1">
      <alignment vertical="center"/>
    </xf>
    <xf numFmtId="2" fontId="0" fillId="22" borderId="32" xfId="0" applyNumberFormat="1" applyFill="1" applyBorder="1" applyAlignment="1">
      <alignment vertical="center"/>
    </xf>
    <xf numFmtId="0" fontId="0" fillId="22" borderId="32" xfId="0" applyFill="1" applyBorder="1" applyAlignment="1">
      <alignment vertical="center"/>
    </xf>
    <xf numFmtId="0" fontId="1" fillId="22" borderId="32" xfId="0" applyFont="1" applyFill="1" applyBorder="1"/>
    <xf numFmtId="0" fontId="0" fillId="22" borderId="32" xfId="0" applyFill="1" applyBorder="1"/>
    <xf numFmtId="0" fontId="0" fillId="22" borderId="33" xfId="0" applyFill="1" applyBorder="1"/>
    <xf numFmtId="0" fontId="43" fillId="10" borderId="137" xfId="0" applyFont="1" applyFill="1" applyBorder="1" applyAlignment="1">
      <alignment horizontal="center" vertical="center" textRotation="90" wrapText="1"/>
    </xf>
    <xf numFmtId="0" fontId="0" fillId="0" borderId="43" xfId="0" applyBorder="1" applyAlignment="1">
      <alignment vertical="center"/>
    </xf>
    <xf numFmtId="165" fontId="0" fillId="0" borderId="37" xfId="0" applyNumberFormat="1" applyBorder="1" applyAlignment="1">
      <alignment vertical="center"/>
    </xf>
    <xf numFmtId="2" fontId="0" fillId="0" borderId="37" xfId="0" applyNumberFormat="1" applyBorder="1" applyAlignment="1">
      <alignment vertical="center"/>
    </xf>
    <xf numFmtId="165" fontId="0" fillId="2" borderId="37" xfId="0" applyNumberFormat="1" applyFill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7" xfId="0" applyBorder="1"/>
    <xf numFmtId="0" fontId="0" fillId="22" borderId="29" xfId="0" applyFill="1" applyBorder="1" applyAlignment="1">
      <alignment vertical="center"/>
    </xf>
    <xf numFmtId="165" fontId="0" fillId="22" borderId="30" xfId="0" applyNumberFormat="1" applyFill="1" applyBorder="1" applyAlignment="1">
      <alignment vertical="center"/>
    </xf>
    <xf numFmtId="2" fontId="0" fillId="22" borderId="30" xfId="0" applyNumberFormat="1" applyFill="1" applyBorder="1" applyAlignment="1">
      <alignment vertical="center"/>
    </xf>
    <xf numFmtId="0" fontId="0" fillId="22" borderId="30" xfId="0" applyFill="1" applyBorder="1" applyAlignment="1">
      <alignment vertical="center"/>
    </xf>
    <xf numFmtId="0" fontId="0" fillId="2" borderId="30" xfId="0" applyFill="1" applyBorder="1" applyAlignment="1">
      <alignment vertical="center"/>
    </xf>
    <xf numFmtId="0" fontId="0" fillId="22" borderId="30" xfId="0" applyFill="1" applyBorder="1"/>
    <xf numFmtId="0" fontId="0" fillId="22" borderId="31" xfId="0" applyFill="1" applyBorder="1"/>
    <xf numFmtId="0" fontId="0" fillId="22" borderId="42" xfId="0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43" fillId="10" borderId="34" xfId="0" applyFont="1" applyFill="1" applyBorder="1" applyAlignment="1">
      <alignment horizontal="center" vertical="center" textRotation="90" wrapText="1"/>
    </xf>
    <xf numFmtId="0" fontId="0" fillId="0" borderId="42" xfId="0" applyBorder="1" applyAlignment="1">
      <alignment vertical="center"/>
    </xf>
    <xf numFmtId="0" fontId="0" fillId="0" borderId="129" xfId="0" applyBorder="1"/>
    <xf numFmtId="165" fontId="0" fillId="0" borderId="40" xfId="4" applyNumberFormat="1" applyFont="1" applyFill="1" applyBorder="1" applyAlignment="1">
      <alignment vertical="center"/>
    </xf>
    <xf numFmtId="2" fontId="0" fillId="0" borderId="40" xfId="4" applyNumberFormat="1" applyFont="1" applyFill="1" applyBorder="1" applyAlignment="1">
      <alignment vertical="center"/>
    </xf>
    <xf numFmtId="165" fontId="0" fillId="2" borderId="40" xfId="0" applyNumberFormat="1" applyFill="1" applyBorder="1" applyAlignment="1">
      <alignment vertical="center"/>
    </xf>
    <xf numFmtId="165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0" borderId="29" xfId="0" applyBorder="1"/>
    <xf numFmtId="165" fontId="0" fillId="0" borderId="30" xfId="4" applyNumberFormat="1" applyFont="1" applyFill="1" applyBorder="1" applyAlignment="1">
      <alignment vertical="center"/>
    </xf>
    <xf numFmtId="2" fontId="0" fillId="0" borderId="30" xfId="4" applyNumberFormat="1" applyFont="1" applyFill="1" applyBorder="1" applyAlignment="1">
      <alignment vertical="center"/>
    </xf>
    <xf numFmtId="0" fontId="0" fillId="22" borderId="29" xfId="0" applyFill="1" applyBorder="1"/>
    <xf numFmtId="165" fontId="0" fillId="22" borderId="30" xfId="4" applyNumberFormat="1" applyFont="1" applyFill="1" applyBorder="1" applyAlignment="1">
      <alignment vertical="center"/>
    </xf>
    <xf numFmtId="2" fontId="0" fillId="22" borderId="30" xfId="4" applyNumberFormat="1" applyFont="1" applyFill="1" applyBorder="1" applyAlignment="1">
      <alignment vertical="center"/>
    </xf>
    <xf numFmtId="165" fontId="0" fillId="22" borderId="32" xfId="4" applyNumberFormat="1" applyFont="1" applyFill="1" applyBorder="1" applyAlignment="1">
      <alignment vertical="center"/>
    </xf>
    <xf numFmtId="2" fontId="0" fillId="22" borderId="32" xfId="4" applyNumberFormat="1" applyFont="1" applyFill="1" applyBorder="1" applyAlignment="1">
      <alignment vertical="center"/>
    </xf>
    <xf numFmtId="0" fontId="5" fillId="10" borderId="137" xfId="0" applyFont="1" applyFill="1" applyBorder="1" applyAlignment="1">
      <alignment vertical="center" textRotation="90" wrapText="1"/>
    </xf>
    <xf numFmtId="165" fontId="0" fillId="0" borderId="32" xfId="4" applyNumberFormat="1" applyFont="1" applyFill="1" applyBorder="1" applyAlignment="1">
      <alignment vertical="center"/>
    </xf>
    <xf numFmtId="2" fontId="0" fillId="0" borderId="32" xfId="4" applyNumberFormat="1" applyFont="1" applyFill="1" applyBorder="1" applyAlignment="1">
      <alignment vertical="center"/>
    </xf>
    <xf numFmtId="0" fontId="0" fillId="0" borderId="43" xfId="0" applyBorder="1"/>
    <xf numFmtId="165" fontId="0" fillId="0" borderId="37" xfId="4" applyNumberFormat="1" applyFont="1" applyFill="1" applyBorder="1" applyAlignment="1">
      <alignment vertical="center"/>
    </xf>
    <xf numFmtId="2" fontId="0" fillId="0" borderId="37" xfId="4" applyNumberFormat="1" applyFont="1" applyFill="1" applyBorder="1" applyAlignment="1">
      <alignment vertical="center"/>
    </xf>
    <xf numFmtId="165" fontId="0" fillId="0" borderId="138" xfId="0" applyNumberFormat="1" applyBorder="1" applyAlignment="1">
      <alignment vertical="center"/>
    </xf>
    <xf numFmtId="0" fontId="0" fillId="0" borderId="138" xfId="0" applyBorder="1" applyAlignment="1">
      <alignment vertical="center"/>
    </xf>
    <xf numFmtId="0" fontId="0" fillId="2" borderId="37" xfId="0" applyFill="1" applyBorder="1" applyAlignment="1">
      <alignment vertical="center"/>
    </xf>
    <xf numFmtId="0" fontId="3" fillId="4" borderId="0" xfId="2" applyNumberFormat="1" applyFont="1" applyFill="1" applyAlignment="1" applyProtection="1">
      <alignment horizontal="left" wrapText="1"/>
      <protection locked="0"/>
    </xf>
    <xf numFmtId="0" fontId="23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7" borderId="90" xfId="0" applyFill="1" applyBorder="1" applyAlignment="1">
      <alignment wrapText="1"/>
    </xf>
    <xf numFmtId="0" fontId="19" fillId="9" borderId="91" xfId="0" applyFont="1" applyFill="1" applyBorder="1" applyAlignment="1">
      <alignment horizontal="left" wrapText="1"/>
    </xf>
    <xf numFmtId="0" fontId="0" fillId="4" borderId="91" xfId="0" applyFont="1" applyFill="1" applyBorder="1" applyAlignment="1">
      <alignment horizontal="left" wrapText="1"/>
    </xf>
    <xf numFmtId="0" fontId="29" fillId="4" borderId="91" xfId="0" applyFont="1" applyFill="1" applyBorder="1" applyAlignment="1">
      <alignment horizontal="center" wrapText="1"/>
    </xf>
    <xf numFmtId="0" fontId="0" fillId="4" borderId="92" xfId="0" applyFont="1" applyFill="1" applyBorder="1" applyAlignment="1">
      <alignment wrapText="1"/>
    </xf>
    <xf numFmtId="0" fontId="19" fillId="9" borderId="94" xfId="0" applyFont="1" applyFill="1" applyBorder="1" applyAlignment="1">
      <alignment horizontal="left" wrapText="1"/>
    </xf>
    <xf numFmtId="0" fontId="0" fillId="4" borderId="94" xfId="0" applyFont="1" applyFill="1" applyBorder="1" applyAlignment="1">
      <alignment horizontal="left" wrapText="1"/>
    </xf>
    <xf numFmtId="0" fontId="23" fillId="4" borderId="94" xfId="0" applyFont="1" applyFill="1" applyBorder="1" applyAlignment="1">
      <alignment horizontal="left" wrapText="1"/>
    </xf>
    <xf numFmtId="0" fontId="29" fillId="4" borderId="94" xfId="0" applyFont="1" applyFill="1" applyBorder="1" applyAlignment="1">
      <alignment horizontal="center" wrapText="1"/>
    </xf>
    <xf numFmtId="0" fontId="23" fillId="4" borderId="95" xfId="0" applyFont="1" applyFill="1" applyBorder="1" applyAlignment="1">
      <alignment wrapText="1"/>
    </xf>
    <xf numFmtId="0" fontId="0" fillId="9" borderId="94" xfId="0" applyFont="1" applyFill="1" applyBorder="1" applyAlignment="1">
      <alignment horizontal="left" wrapText="1"/>
    </xf>
    <xf numFmtId="0" fontId="19" fillId="9" borderId="97" xfId="0" applyFont="1" applyFill="1" applyBorder="1" applyAlignment="1">
      <alignment horizontal="left" wrapText="1"/>
    </xf>
    <xf numFmtId="0" fontId="0" fillId="9" borderId="97" xfId="0" applyFont="1" applyFill="1" applyBorder="1" applyAlignment="1">
      <alignment horizontal="left" wrapText="1"/>
    </xf>
    <xf numFmtId="0" fontId="23" fillId="4" borderId="97" xfId="0" applyFont="1" applyFill="1" applyBorder="1" applyAlignment="1">
      <alignment horizontal="left" wrapText="1"/>
    </xf>
    <xf numFmtId="0" fontId="29" fillId="4" borderId="97" xfId="0" applyFont="1" applyFill="1" applyBorder="1" applyAlignment="1">
      <alignment horizontal="center" wrapText="1"/>
    </xf>
    <xf numFmtId="0" fontId="23" fillId="4" borderId="98" xfId="0" applyFont="1" applyFill="1" applyBorder="1" applyAlignment="1">
      <alignment wrapText="1"/>
    </xf>
    <xf numFmtId="0" fontId="0" fillId="4" borderId="19" xfId="0" applyFont="1" applyFill="1" applyBorder="1" applyAlignment="1">
      <alignment wrapText="1"/>
    </xf>
    <xf numFmtId="0" fontId="0" fillId="4" borderId="10" xfId="0" applyFont="1" applyFill="1" applyBorder="1" applyAlignment="1">
      <alignment wrapText="1"/>
    </xf>
    <xf numFmtId="0" fontId="0" fillId="8" borderId="22" xfId="0" applyFont="1" applyFill="1" applyBorder="1" applyAlignment="1">
      <alignment wrapText="1"/>
    </xf>
    <xf numFmtId="0" fontId="0" fillId="8" borderId="22" xfId="0" applyFont="1" applyFill="1" applyBorder="1" applyAlignment="1">
      <alignment horizontal="left" wrapText="1"/>
    </xf>
    <xf numFmtId="0" fontId="0" fillId="4" borderId="7" xfId="0" applyFont="1" applyFill="1" applyBorder="1" applyAlignment="1">
      <alignment wrapText="1"/>
    </xf>
    <xf numFmtId="0" fontId="23" fillId="4" borderId="13" xfId="0" applyFont="1" applyFill="1" applyBorder="1" applyAlignment="1">
      <alignment wrapText="1"/>
    </xf>
    <xf numFmtId="0" fontId="0" fillId="9" borderId="21" xfId="0" applyFont="1" applyFill="1" applyBorder="1" applyAlignment="1">
      <alignment wrapText="1"/>
    </xf>
    <xf numFmtId="0" fontId="23" fillId="4" borderId="10" xfId="0" applyFont="1" applyFill="1" applyBorder="1" applyAlignment="1">
      <alignment wrapText="1"/>
    </xf>
    <xf numFmtId="0" fontId="5" fillId="8" borderId="22" xfId="0" applyFont="1" applyFill="1" applyBorder="1" applyAlignment="1">
      <alignment horizontal="center" wrapText="1"/>
    </xf>
    <xf numFmtId="0" fontId="34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36" fillId="0" borderId="0" xfId="1" applyFont="1" applyAlignment="1">
      <alignment horizontal="left" vertical="top" wrapText="1"/>
    </xf>
    <xf numFmtId="0" fontId="37" fillId="0" borderId="0" xfId="1" applyFont="1" applyAlignment="1">
      <alignment horizontal="left" vertical="top" wrapText="1"/>
    </xf>
    <xf numFmtId="0" fontId="26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 wrapText="1"/>
    </xf>
    <xf numFmtId="0" fontId="31" fillId="0" borderId="65" xfId="0" applyFont="1" applyBorder="1" applyAlignment="1">
      <alignment horizontal="left" wrapText="1"/>
    </xf>
    <xf numFmtId="0" fontId="31" fillId="0" borderId="1" xfId="0" applyFont="1" applyBorder="1" applyAlignment="1">
      <alignment horizontal="left" wrapText="1"/>
    </xf>
    <xf numFmtId="0" fontId="31" fillId="0" borderId="111" xfId="0" applyFont="1" applyBorder="1" applyAlignment="1">
      <alignment horizontal="left" wrapText="1"/>
    </xf>
    <xf numFmtId="0" fontId="30" fillId="14" borderId="57" xfId="0" applyFont="1" applyFill="1" applyBorder="1" applyAlignment="1">
      <alignment horizontal="left" wrapText="1"/>
    </xf>
    <xf numFmtId="0" fontId="30" fillId="14" borderId="114" xfId="0" applyFont="1" applyFill="1" applyBorder="1" applyAlignment="1">
      <alignment horizontal="left" wrapText="1"/>
    </xf>
    <xf numFmtId="0" fontId="30" fillId="14" borderId="59" xfId="0" applyFont="1" applyFill="1" applyBorder="1" applyAlignment="1">
      <alignment horizontal="left" wrapText="1"/>
    </xf>
    <xf numFmtId="0" fontId="30" fillId="14" borderId="63" xfId="0" applyFont="1" applyFill="1" applyBorder="1" applyAlignment="1">
      <alignment horizontal="left" wrapText="1"/>
    </xf>
    <xf numFmtId="0" fontId="30" fillId="14" borderId="113" xfId="0" applyFont="1" applyFill="1" applyBorder="1" applyAlignment="1">
      <alignment horizontal="left" wrapText="1"/>
    </xf>
    <xf numFmtId="0" fontId="30" fillId="14" borderId="64" xfId="0" applyFont="1" applyFill="1" applyBorder="1" applyAlignment="1">
      <alignment horizontal="left" wrapText="1"/>
    </xf>
    <xf numFmtId="0" fontId="0" fillId="4" borderId="65" xfId="0" applyFont="1" applyFill="1" applyBorder="1" applyAlignment="1">
      <alignment horizontal="left" wrapText="1"/>
    </xf>
    <xf numFmtId="0" fontId="0" fillId="4" borderId="1" xfId="0" applyFont="1" applyFill="1" applyBorder="1" applyAlignment="1">
      <alignment horizontal="left" wrapText="1"/>
    </xf>
    <xf numFmtId="0" fontId="0" fillId="4" borderId="44" xfId="0" applyFont="1" applyFill="1" applyBorder="1" applyAlignment="1">
      <alignment horizontal="left" wrapText="1"/>
    </xf>
    <xf numFmtId="0" fontId="5" fillId="0" borderId="65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44" xfId="0" applyFont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5" fillId="8" borderId="1" xfId="0" applyFont="1" applyFill="1" applyBorder="1" applyAlignment="1">
      <alignment horizontal="left" wrapText="1"/>
    </xf>
    <xf numFmtId="0" fontId="5" fillId="8" borderId="44" xfId="0" applyFont="1" applyFill="1" applyBorder="1" applyAlignment="1">
      <alignment horizontal="left" wrapText="1"/>
    </xf>
    <xf numFmtId="0" fontId="0" fillId="4" borderId="55" xfId="0" applyFont="1" applyFill="1" applyBorder="1" applyAlignment="1">
      <alignment wrapText="1"/>
    </xf>
    <xf numFmtId="0" fontId="0" fillId="4" borderId="112" xfId="0" applyFont="1" applyFill="1" applyBorder="1" applyAlignment="1">
      <alignment wrapText="1"/>
    </xf>
    <xf numFmtId="0" fontId="0" fillId="4" borderId="60" xfId="0" applyFont="1" applyFill="1" applyBorder="1" applyAlignment="1">
      <alignment wrapText="1"/>
    </xf>
    <xf numFmtId="0" fontId="0" fillId="8" borderId="1" xfId="0" applyFont="1" applyFill="1" applyBorder="1" applyAlignment="1">
      <alignment wrapText="1"/>
    </xf>
    <xf numFmtId="0" fontId="0" fillId="8" borderId="44" xfId="0" applyFont="1" applyFill="1" applyBorder="1" applyAlignment="1">
      <alignment wrapText="1"/>
    </xf>
    <xf numFmtId="0" fontId="0" fillId="4" borderId="57" xfId="0" applyFont="1" applyFill="1" applyBorder="1" applyAlignment="1">
      <alignment wrapText="1"/>
    </xf>
    <xf numFmtId="0" fontId="0" fillId="4" borderId="114" xfId="0" applyFont="1" applyFill="1" applyBorder="1" applyAlignment="1">
      <alignment wrapText="1"/>
    </xf>
    <xf numFmtId="0" fontId="0" fillId="4" borderId="59" xfId="0" applyFont="1" applyFill="1" applyBorder="1" applyAlignment="1">
      <alignment wrapText="1"/>
    </xf>
    <xf numFmtId="0" fontId="5" fillId="0" borderId="62" xfId="0" applyFont="1" applyBorder="1" applyAlignment="1">
      <alignment horizontal="left" wrapText="1"/>
    </xf>
    <xf numFmtId="0" fontId="5" fillId="0" borderId="22" xfId="0" applyFont="1" applyBorder="1" applyAlignment="1">
      <alignment horizontal="left" wrapText="1"/>
    </xf>
    <xf numFmtId="0" fontId="5" fillId="0" borderId="48" xfId="0" applyFont="1" applyBorder="1" applyAlignment="1">
      <alignment horizontal="left" wrapText="1"/>
    </xf>
    <xf numFmtId="0" fontId="0" fillId="4" borderId="123" xfId="0" applyFont="1" applyFill="1" applyBorder="1" applyAlignment="1">
      <alignment wrapText="1"/>
    </xf>
    <xf numFmtId="0" fontId="0" fillId="4" borderId="124" xfId="0" applyFont="1" applyFill="1" applyBorder="1" applyAlignment="1">
      <alignment wrapText="1"/>
    </xf>
    <xf numFmtId="0" fontId="0" fillId="4" borderId="125" xfId="0" applyFont="1" applyFill="1" applyBorder="1" applyAlignment="1">
      <alignment wrapText="1"/>
    </xf>
    <xf numFmtId="0" fontId="0" fillId="4" borderId="62" xfId="0" applyFont="1" applyFill="1" applyBorder="1" applyAlignment="1">
      <alignment wrapText="1"/>
    </xf>
    <xf numFmtId="0" fontId="0" fillId="4" borderId="22" xfId="0" applyFont="1" applyFill="1" applyBorder="1" applyAlignment="1">
      <alignment wrapText="1"/>
    </xf>
    <xf numFmtId="0" fontId="0" fillId="4" borderId="48" xfId="0" applyFont="1" applyFill="1" applyBorder="1" applyAlignment="1">
      <alignment wrapText="1"/>
    </xf>
    <xf numFmtId="0" fontId="30" fillId="14" borderId="115" xfId="0" applyFont="1" applyFill="1" applyBorder="1" applyAlignment="1">
      <alignment horizontal="left" wrapText="1"/>
    </xf>
    <xf numFmtId="0" fontId="30" fillId="14" borderId="55" xfId="0" applyFont="1" applyFill="1" applyBorder="1" applyAlignment="1">
      <alignment horizontal="left" wrapText="1"/>
    </xf>
    <xf numFmtId="0" fontId="30" fillId="14" borderId="112" xfId="0" applyFont="1" applyFill="1" applyBorder="1" applyAlignment="1">
      <alignment horizontal="left" wrapText="1"/>
    </xf>
    <xf numFmtId="0" fontId="30" fillId="14" borderId="121" xfId="0" applyFont="1" applyFill="1" applyBorder="1" applyAlignment="1">
      <alignment horizontal="left" wrapText="1"/>
    </xf>
    <xf numFmtId="0" fontId="15" fillId="2" borderId="22" xfId="0" applyFont="1" applyFill="1" applyBorder="1" applyAlignment="1">
      <alignment wrapText="1"/>
    </xf>
    <xf numFmtId="0" fontId="30" fillId="14" borderId="60" xfId="0" applyFont="1" applyFill="1" applyBorder="1" applyAlignment="1">
      <alignment horizontal="left" wrapText="1"/>
    </xf>
    <xf numFmtId="0" fontId="31" fillId="0" borderId="118" xfId="0" applyFont="1" applyBorder="1" applyAlignment="1">
      <alignment horizontal="left" wrapText="1"/>
    </xf>
    <xf numFmtId="0" fontId="31" fillId="0" borderId="119" xfId="0" applyFont="1" applyBorder="1" applyAlignment="1">
      <alignment horizontal="left" wrapText="1"/>
    </xf>
    <xf numFmtId="0" fontId="31" fillId="0" borderId="120" xfId="0" applyFont="1" applyBorder="1" applyAlignment="1">
      <alignment horizontal="left" wrapText="1"/>
    </xf>
    <xf numFmtId="0" fontId="30" fillId="14" borderId="104" xfId="0" applyFont="1" applyFill="1" applyBorder="1" applyAlignment="1">
      <alignment horizontal="left" wrapText="1"/>
    </xf>
    <xf numFmtId="0" fontId="30" fillId="14" borderId="116" xfId="0" applyFont="1" applyFill="1" applyBorder="1" applyAlignment="1">
      <alignment horizontal="left" wrapText="1"/>
    </xf>
    <xf numFmtId="0" fontId="30" fillId="14" borderId="117" xfId="0" applyFont="1" applyFill="1" applyBorder="1" applyAlignment="1">
      <alignment horizontal="left" wrapText="1"/>
    </xf>
    <xf numFmtId="0" fontId="5" fillId="0" borderId="56" xfId="0" applyFont="1" applyBorder="1" applyAlignment="1">
      <alignment horizontal="left" wrapText="1"/>
    </xf>
    <xf numFmtId="0" fontId="5" fillId="0" borderId="126" xfId="0" applyFont="1" applyBorder="1" applyAlignment="1">
      <alignment horizontal="left" wrapText="1"/>
    </xf>
    <xf numFmtId="0" fontId="5" fillId="0" borderId="127" xfId="0" applyFont="1" applyBorder="1" applyAlignment="1">
      <alignment horizontal="left" wrapText="1"/>
    </xf>
    <xf numFmtId="0" fontId="0" fillId="4" borderId="57" xfId="0" applyFill="1" applyBorder="1" applyAlignment="1">
      <alignment horizontal="left" wrapText="1"/>
    </xf>
    <xf numFmtId="0" fontId="0" fillId="4" borderId="114" xfId="0" applyFill="1" applyBorder="1" applyAlignment="1">
      <alignment horizontal="left" wrapText="1"/>
    </xf>
    <xf numFmtId="0" fontId="0" fillId="4" borderId="128" xfId="0" applyFill="1" applyBorder="1" applyAlignment="1">
      <alignment horizontal="left" wrapText="1"/>
    </xf>
    <xf numFmtId="0" fontId="0" fillId="4" borderId="55" xfId="0" applyFill="1" applyBorder="1" applyAlignment="1">
      <alignment horizontal="left" wrapText="1"/>
    </xf>
    <xf numFmtId="0" fontId="0" fillId="4" borderId="112" xfId="0" applyFill="1" applyBorder="1" applyAlignment="1">
      <alignment horizontal="left" wrapText="1"/>
    </xf>
    <xf numFmtId="0" fontId="0" fillId="4" borderId="121" xfId="0" applyFill="1" applyBorder="1" applyAlignment="1">
      <alignment horizontal="left" wrapText="1"/>
    </xf>
    <xf numFmtId="0" fontId="15" fillId="2" borderId="0" xfId="0" applyFont="1" applyFill="1" applyAlignment="1">
      <alignment horizontal="left" wrapText="1"/>
    </xf>
    <xf numFmtId="0" fontId="25" fillId="0" borderId="0" xfId="0" applyFont="1" applyAlignment="1">
      <alignment horizontal="center" wrapText="1"/>
    </xf>
    <xf numFmtId="0" fontId="15" fillId="2" borderId="22" xfId="0" applyFont="1" applyFill="1" applyBorder="1" applyAlignment="1">
      <alignment horizontal="left" wrapText="1"/>
    </xf>
    <xf numFmtId="0" fontId="25" fillId="0" borderId="0" xfId="0" applyFont="1" applyAlignment="1">
      <alignment horizontal="center"/>
    </xf>
    <xf numFmtId="0" fontId="35" fillId="10" borderId="2" xfId="0" applyFont="1" applyFill="1" applyBorder="1"/>
    <xf numFmtId="0" fontId="35" fillId="10" borderId="1" xfId="0" applyFont="1" applyFill="1" applyBorder="1"/>
    <xf numFmtId="0" fontId="35" fillId="10" borderId="44" xfId="0" applyFont="1" applyFill="1" applyBorder="1"/>
    <xf numFmtId="0" fontId="15" fillId="2" borderId="22" xfId="0" applyFont="1" applyFill="1" applyBorder="1"/>
    <xf numFmtId="0" fontId="5" fillId="10" borderId="24" xfId="0" applyFont="1" applyFill="1" applyBorder="1" applyAlignment="1">
      <alignment horizontal="center" vertical="center" textRotation="90"/>
    </xf>
    <xf numFmtId="0" fontId="5" fillId="10" borderId="28" xfId="0" applyFont="1" applyFill="1" applyBorder="1" applyAlignment="1">
      <alignment horizontal="center" vertical="center" textRotation="90"/>
    </xf>
    <xf numFmtId="0" fontId="5" fillId="10" borderId="35" xfId="0" applyFont="1" applyFill="1" applyBorder="1" applyAlignment="1">
      <alignment horizontal="center" vertical="center" textRotation="90"/>
    </xf>
    <xf numFmtId="0" fontId="5" fillId="10" borderId="23" xfId="0" applyFont="1" applyFill="1" applyBorder="1" applyAlignment="1">
      <alignment horizontal="center" vertical="center" textRotation="90" wrapText="1"/>
    </xf>
    <xf numFmtId="0" fontId="5" fillId="10" borderId="27" xfId="0" applyFont="1" applyFill="1" applyBorder="1" applyAlignment="1">
      <alignment horizontal="center" vertical="center" textRotation="90" wrapText="1"/>
    </xf>
    <xf numFmtId="0" fontId="5" fillId="10" borderId="34" xfId="0" applyFont="1" applyFill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 textRotation="90" wrapText="1"/>
    </xf>
    <xf numFmtId="0" fontId="5" fillId="0" borderId="34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5" fillId="10" borderId="137" xfId="0" applyFont="1" applyFill="1" applyBorder="1" applyAlignment="1">
      <alignment horizontal="center" vertical="center" textRotation="90"/>
    </xf>
    <xf numFmtId="0" fontId="5" fillId="10" borderId="137" xfId="0" applyFont="1" applyFill="1" applyBorder="1" applyAlignment="1">
      <alignment horizontal="center" vertical="center" textRotation="90" wrapText="1"/>
    </xf>
    <xf numFmtId="0" fontId="43" fillId="10" borderId="24" xfId="0" applyFont="1" applyFill="1" applyBorder="1" applyAlignment="1">
      <alignment horizontal="center" vertical="center" textRotation="90" wrapText="1"/>
    </xf>
    <xf numFmtId="0" fontId="43" fillId="10" borderId="28" xfId="0" applyFont="1" applyFill="1" applyBorder="1" applyAlignment="1">
      <alignment horizontal="center" vertical="center" textRotation="90" wrapText="1"/>
    </xf>
    <xf numFmtId="0" fontId="43" fillId="10" borderId="35" xfId="0" applyFont="1" applyFill="1" applyBorder="1" applyAlignment="1">
      <alignment horizontal="center" vertical="center" textRotation="90" wrapText="1"/>
    </xf>
    <xf numFmtId="0" fontId="2" fillId="11" borderId="25" xfId="0" applyFont="1" applyFill="1" applyBorder="1" applyAlignment="1">
      <alignment horizontal="center"/>
    </xf>
    <xf numFmtId="0" fontId="2" fillId="11" borderId="26" xfId="0" applyFont="1" applyFill="1" applyBorder="1" applyAlignment="1">
      <alignment horizontal="center"/>
    </xf>
    <xf numFmtId="0" fontId="2" fillId="11" borderId="129" xfId="0" applyFont="1" applyFill="1" applyBorder="1" applyAlignment="1">
      <alignment horizontal="center"/>
    </xf>
    <xf numFmtId="0" fontId="2" fillId="11" borderId="40" xfId="0" applyFont="1" applyFill="1" applyBorder="1" applyAlignment="1">
      <alignment horizontal="center"/>
    </xf>
    <xf numFmtId="0" fontId="2" fillId="11" borderId="41" xfId="0" applyFont="1" applyFill="1" applyBorder="1" applyAlignment="1">
      <alignment horizontal="center"/>
    </xf>
    <xf numFmtId="0" fontId="5" fillId="10" borderId="24" xfId="0" applyFont="1" applyFill="1" applyBorder="1" applyAlignment="1">
      <alignment horizontal="center" vertical="center" textRotation="90" wrapText="1"/>
    </xf>
    <xf numFmtId="0" fontId="5" fillId="10" borderId="28" xfId="0" applyFont="1" applyFill="1" applyBorder="1" applyAlignment="1">
      <alignment horizontal="center" vertical="center" textRotation="90" wrapText="1"/>
    </xf>
    <xf numFmtId="0" fontId="5" fillId="10" borderId="35" xfId="0" applyFont="1" applyFill="1" applyBorder="1" applyAlignment="1">
      <alignment horizontal="center" vertical="center" textRotation="90" wrapText="1"/>
    </xf>
  </cellXfs>
  <cellStyles count="5">
    <cellStyle name="Currency" xfId="4" builtinId="4"/>
    <cellStyle name="Normal" xfId="0" builtinId="0"/>
    <cellStyle name="Normal 2" xfId="1" xr:uid="{00000000-0005-0000-0000-000002000000}"/>
    <cellStyle name="Normal 2 2" xfId="2" xr:uid="{00000000-0005-0000-0000-000003000000}"/>
    <cellStyle name="Normal 7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79375</xdr:colOff>
      <xdr:row>0</xdr:row>
      <xdr:rowOff>0</xdr:rowOff>
    </xdr:from>
    <xdr:to>
      <xdr:col>1</xdr:col>
      <xdr:colOff>1374321</xdr:colOff>
      <xdr:row>1</xdr:row>
      <xdr:rowOff>203540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0"/>
          <a:ext cx="1472746" cy="5019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139700</xdr:rowOff>
    </xdr:from>
    <xdr:to>
      <xdr:col>0</xdr:col>
      <xdr:colOff>1507671</xdr:colOff>
      <xdr:row>2</xdr:row>
      <xdr:rowOff>152740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52205D-7AA3-CA4A-92EC-3155B33D5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39700"/>
          <a:ext cx="1469571" cy="5051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139700</xdr:rowOff>
    </xdr:from>
    <xdr:to>
      <xdr:col>0</xdr:col>
      <xdr:colOff>1507671</xdr:colOff>
      <xdr:row>2</xdr:row>
      <xdr:rowOff>153798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876959-DF7E-4C66-A924-9A959845A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39700"/>
          <a:ext cx="1469571" cy="5093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121557</xdr:colOff>
      <xdr:row>0</xdr:row>
      <xdr:rowOff>71665</xdr:rowOff>
    </xdr:from>
    <xdr:to>
      <xdr:col>0</xdr:col>
      <xdr:colOff>1852713</xdr:colOff>
      <xdr:row>2</xdr:row>
      <xdr:rowOff>108857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A5BA111-7606-E644-9C35-CF5B3DEB4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57" y="71665"/>
          <a:ext cx="1731156" cy="59508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0</xdr:rowOff>
    </xdr:from>
    <xdr:to>
      <xdr:col>0</xdr:col>
      <xdr:colOff>1571171</xdr:colOff>
      <xdr:row>2</xdr:row>
      <xdr:rowOff>1398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53B576-458B-44CE-9E2C-B89DAEC731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0"/>
          <a:ext cx="1469571" cy="4966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filcom%20_budget_16_05_2013.V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and%20Challenges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NV%20budget%201.xls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flow and legend"/>
      <sheetName val="Instructions"/>
      <sheetName val="Budgeting ----&gt;"/>
      <sheetName val="Assumptions"/>
      <sheetName val="Personnel"/>
      <sheetName val="Travel"/>
      <sheetName val="Sub-Grants"/>
      <sheetName val="Capital Equipment"/>
      <sheetName val="Consulting"/>
      <sheetName val="Other Direct Costs"/>
      <sheetName val="Funding"/>
      <sheetName val="Geography &amp; FX"/>
      <sheetName val="Project Budget"/>
      <sheetName val="Gates Foundation Budget"/>
      <sheetName val="Co-funding"/>
      <sheetName val="Breakdown by Categories"/>
      <sheetName val="Indirect Cost Calculations"/>
      <sheetName val="Reporting &amp; Reforecasting --&gt;"/>
      <sheetName val="Actual Costs &amp; Expected Funding"/>
      <sheetName val="Period 1 Reforecast"/>
      <sheetName val="Period 2 Reforecast"/>
      <sheetName val="Period 3 Reforecast"/>
      <sheetName val="Period 4 Reforecast"/>
      <sheetName val="Period 5 Reforecast"/>
      <sheetName val="Period 6 Reforecast"/>
      <sheetName val="Period 7 Reforecast"/>
      <sheetName val="Geography &amp; FX Estimates"/>
      <sheetName val="Financial Progress Summary"/>
      <sheetName val="HIDDEN Budget Calc Tab"/>
    </sheetNames>
    <sheetDataSet>
      <sheetData sheetId="0"/>
      <sheetData sheetId="1"/>
      <sheetData sheetId="2"/>
      <sheetData sheetId="3">
        <row r="7">
          <cell r="C7" t="str">
            <v>BIOLOGICAL FILTERS &amp; COMPOSTERS LTD</v>
          </cell>
        </row>
        <row r="8">
          <cell r="C8" t="str">
            <v>DEVELOPMENT OF BIOFIL TOILET SYSTEM TO ACHIEVE SCALE UP</v>
          </cell>
        </row>
        <row r="11">
          <cell r="C11">
            <v>2013</v>
          </cell>
        </row>
        <row r="12">
          <cell r="C12">
            <v>2015</v>
          </cell>
        </row>
        <row r="15">
          <cell r="C15">
            <v>41410</v>
          </cell>
        </row>
        <row r="19">
          <cell r="C19">
            <v>0</v>
          </cell>
        </row>
        <row r="23">
          <cell r="C23">
            <v>0</v>
          </cell>
        </row>
        <row r="50">
          <cell r="C50" t="str">
            <v>Grand Challenges Canada</v>
          </cell>
        </row>
      </sheetData>
      <sheetData sheetId="4">
        <row r="8">
          <cell r="AF8">
            <v>324000</v>
          </cell>
        </row>
      </sheetData>
      <sheetData sheetId="5">
        <row r="8">
          <cell r="U8">
            <v>55700</v>
          </cell>
        </row>
      </sheetData>
      <sheetData sheetId="6">
        <row r="8">
          <cell r="U8">
            <v>0</v>
          </cell>
        </row>
      </sheetData>
      <sheetData sheetId="7">
        <row r="8">
          <cell r="AB8">
            <v>0</v>
          </cell>
        </row>
      </sheetData>
      <sheetData sheetId="8"/>
      <sheetData sheetId="9">
        <row r="8">
          <cell r="AB8">
            <v>107160</v>
          </cell>
        </row>
      </sheetData>
      <sheetData sheetId="10">
        <row r="20">
          <cell r="D20">
            <v>0.5</v>
          </cell>
          <cell r="G20">
            <v>0.5</v>
          </cell>
          <cell r="J20">
            <v>0</v>
          </cell>
          <cell r="M20">
            <v>0</v>
          </cell>
          <cell r="P20">
            <v>0.5</v>
          </cell>
          <cell r="S20">
            <v>0.5</v>
          </cell>
        </row>
      </sheetData>
      <sheetData sheetId="11"/>
      <sheetData sheetId="12">
        <row r="24">
          <cell r="J24">
            <v>957860</v>
          </cell>
        </row>
        <row r="31">
          <cell r="J31">
            <v>957860</v>
          </cell>
        </row>
      </sheetData>
      <sheetData sheetId="13">
        <row r="26">
          <cell r="J26">
            <v>478930</v>
          </cell>
        </row>
      </sheetData>
      <sheetData sheetId="14"/>
      <sheetData sheetId="15"/>
      <sheetData sheetId="16"/>
      <sheetData sheetId="17"/>
      <sheetData sheetId="18">
        <row r="12">
          <cell r="B12" t="str">
            <v>Period 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Staff Costs"/>
      <sheetName val="Supplies"/>
      <sheetName val="Exchange Rate"/>
      <sheetName val="Product Sales"/>
      <sheetName val="M&amp;E Costs"/>
      <sheetName val="FX"/>
    </sheetNames>
    <sheetDataSet>
      <sheetData sheetId="0"/>
      <sheetData sheetId="1"/>
      <sheetData sheetId="2"/>
      <sheetData sheetId="3">
        <row r="5">
          <cell r="B5">
            <v>84.77</v>
          </cell>
        </row>
      </sheetData>
      <sheetData sheetId="4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OVERHEAD"/>
      <sheetName val="STAFF"/>
      <sheetName val="MARKETING"/>
      <sheetName val="M&amp;E"/>
      <sheetName val="Exchange Rates"/>
    </sheetNames>
    <sheetDataSet>
      <sheetData sheetId="0"/>
      <sheetData sheetId="1"/>
      <sheetData sheetId="2"/>
      <sheetData sheetId="3"/>
      <sheetData sheetId="4"/>
      <sheetData sheetId="5">
        <row r="2">
          <cell r="B2">
            <v>85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Trey Stewart" id="{86BCE7FA-B771-4125-8956-5202D3ACF816}" userId="057438f035c54360" providerId="Windows Live"/>
  <person displayName="森本 慎也" id="{B6864476-9754-4A66-8D4D-6A628AAC2A89}" userId="ab5fbf6dea4ddf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9" dT="2021-03-10T00:55:13.87" personId="{B6864476-9754-4A66-8D4D-6A628AAC2A89}" id="{54F915AA-90BC-4E02-B3EC-518B176B6248}" done="1">
    <text>Can we confirm just in case we do not need to include "All container materials required for one unit" for Infiltrating pit?</text>
  </threadedComment>
  <threadedComment ref="A9" dT="2021-03-11T01:22:53.90" personId="{86BCE7FA-B771-4125-8956-5202D3ACF816}" id="{2DBD54B9-2CEB-4DDF-944B-E3E32AFAF25C}" parentId="{54F915AA-90BC-4E02-B3EC-518B176B6248}">
    <text>Not needed, that line applies only to 'container' component, which, since it uses individual household containers to capture waste and not a large communal or household structure, isn't needed here.</text>
  </threadedComment>
  <threadedComment ref="A12" dT="2021-03-10T00:56:33.06" personId="{B6864476-9754-4A66-8D4D-6A628AAC2A89}" id="{303F2204-4F19-4AAF-92CE-133ADA87D328}" done="1">
    <text>Should it be Other physical assets like Container's?</text>
  </threadedComment>
  <threadedComment ref="A12" dT="2021-03-11T01:23:53.89" personId="{86BCE7FA-B771-4125-8956-5202D3ACF816}" id="{A22D2A24-DE6A-4020-91E2-FDF713BCCD9F}" parentId="{303F2204-4F19-4AAF-92CE-133ADA87D328}">
    <text>good catch!</text>
  </threadedComment>
  <threadedComment ref="A14" dT="2021-03-10T00:57:54.10" personId="{B6864476-9754-4A66-8D4D-6A628AAC2A89}" id="{D85DCA09-D7B7-4F3B-8CB4-8A34F7E2B3E0}">
    <text>Should the name here be changed?</text>
  </threadedComment>
  <threadedComment ref="A16" dT="2021-03-10T00:58:25.72" personId="{B6864476-9754-4A66-8D4D-6A628AAC2A89}" id="{59309E07-A47F-454F-A812-A7BE8C81B714}" done="1">
    <text>Should we include the word Pit here?</text>
  </threadedComment>
  <threadedComment ref="A16" dT="2021-03-11T01:24:21.78" personId="{86BCE7FA-B771-4125-8956-5202D3ACF816}" id="{4C9D72E4-6370-4043-8470-494F060526DD}" parentId="{59309E07-A47F-454F-A812-A7BE8C81B714}">
    <text>Good catch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0" dT="2021-03-10T01:02:18.14" personId="{B6864476-9754-4A66-8D4D-6A628AAC2A89}" id="{286B368B-CA0A-4979-A8AD-234D5278ECFB}">
    <text>Should we apply this change to Container as well?</text>
  </threadedComment>
  <threadedComment ref="A10" dT="2021-03-11T01:26:05.52" personId="{86BCE7FA-B771-4125-8956-5202D3ACF816}" id="{4CAE6033-2B4A-4CDD-8AA3-A3E1AD53979E}" parentId="{286B368B-CA0A-4979-A8AD-234D5278ECFB}">
    <text>After working on the transport books, I thought this was a useful clarification to have. We could very well make this something we clarify in the manual instead</text>
  </threadedComment>
  <threadedComment ref="A17" dT="2021-03-10T01:02:46.39" personId="{B6864476-9754-4A66-8D4D-6A628AAC2A89}" id="{0CD55C92-78B8-41C4-A4A1-2351E7242FD0}">
    <text>Should we apply this change to Container as well?</text>
  </threadedComment>
  <threadedComment ref="A17" dT="2021-03-11T01:26:26.48" personId="{86BCE7FA-B771-4125-8956-5202D3ACF816}" id="{5752A3D2-0E87-4A80-9DFD-760E7A74A3F6}" parentId="{0CD55C92-78B8-41C4-A4A1-2351E7242FD0}">
    <text>After working on the transport books, I thought this was a useful clarification to have. We could very well make this something we clarify in the manual instead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12" dT="2021-03-10T01:04:58.94" personId="{B6864476-9754-4A66-8D4D-6A628AAC2A89}" id="{3D0037B3-322F-4DB7-8086-74C9A7CDA0E8}">
    <text>Can we understand we do not need to add 2. CONSUMABLES FOR OPERATING TOILETS?</text>
  </threadedComment>
  <threadedComment ref="A12" dT="2021-03-11T01:27:57.44" personId="{86BCE7FA-B771-4125-8956-5202D3ACF816}" id="{C8318B76-6892-482C-B686-19403D1FFAB4}" parentId="{3D0037B3-322F-4DB7-8086-74C9A7CDA0E8}">
    <text>Likely no, those seems specific to container. Still, it might be useful to have something here for bleach, cleaning supplies? Should I add? Or would we consider those costs as part of the user interface maintainance?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1:O46"/>
  <sheetViews>
    <sheetView showGridLines="0" zoomScale="80" zoomScaleNormal="80" workbookViewId="0">
      <selection activeCell="D12" sqref="D12"/>
    </sheetView>
    <sheetView showGridLines="0" topLeftCell="A44" workbookViewId="1">
      <selection activeCell="D6" sqref="D6"/>
    </sheetView>
  </sheetViews>
  <sheetFormatPr baseColWidth="10" defaultColWidth="10.5" defaultRowHeight="20" x14ac:dyDescent="0.2"/>
  <cols>
    <col min="1" max="1" width="2.5" style="125" customWidth="1"/>
    <col min="2" max="2" width="72.5" style="134" customWidth="1"/>
    <col min="3" max="3" width="9.83203125" style="134" customWidth="1"/>
    <col min="4" max="4" width="71.5" style="134" customWidth="1"/>
    <col min="5" max="5" width="64.5" style="134" customWidth="1"/>
    <col min="6" max="15" width="10.5" style="134"/>
    <col min="16" max="16384" width="10.5" style="125"/>
  </cols>
  <sheetData>
    <row r="1" spans="2:15" ht="24" x14ac:dyDescent="0.3">
      <c r="B1" s="427" t="s">
        <v>396</v>
      </c>
      <c r="C1" s="427"/>
      <c r="D1" s="427"/>
      <c r="E1" s="427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2:15" s="126" customFormat="1" ht="25" customHeight="1" x14ac:dyDescent="0.2">
      <c r="B2" s="428" t="s">
        <v>406</v>
      </c>
      <c r="C2" s="428"/>
      <c r="D2" s="428"/>
      <c r="E2" s="428"/>
    </row>
    <row r="3" spans="2:15" s="126" customFormat="1" ht="8.25" customHeight="1" x14ac:dyDescent="0.2">
      <c r="B3" s="127"/>
      <c r="C3" s="127"/>
      <c r="D3" s="127"/>
    </row>
    <row r="4" spans="2:15" s="126" customFormat="1" ht="20.25" customHeight="1" x14ac:dyDescent="0.2">
      <c r="B4" s="128" t="s">
        <v>407</v>
      </c>
      <c r="C4" s="128"/>
      <c r="D4" s="129"/>
      <c r="E4" s="129"/>
    </row>
    <row r="5" spans="2:15" s="126" customFormat="1" ht="14.25" customHeight="1" x14ac:dyDescent="0.2">
      <c r="B5" s="127"/>
      <c r="C5" s="127"/>
      <c r="D5" s="127"/>
    </row>
    <row r="6" spans="2:15" s="133" customFormat="1" ht="34" customHeight="1" x14ac:dyDescent="0.15">
      <c r="B6" s="130" t="s">
        <v>408</v>
      </c>
      <c r="C6" s="131"/>
      <c r="D6" s="132" t="s">
        <v>409</v>
      </c>
    </row>
    <row r="7" spans="2:15" s="133" customFormat="1" ht="14" x14ac:dyDescent="0.15">
      <c r="B7" s="131"/>
      <c r="C7" s="131"/>
    </row>
    <row r="8" spans="2:15" s="133" customFormat="1" ht="34" customHeight="1" x14ac:dyDescent="0.15">
      <c r="B8" s="130" t="s">
        <v>410</v>
      </c>
      <c r="C8" s="131"/>
      <c r="D8" s="132" t="s">
        <v>411</v>
      </c>
    </row>
    <row r="9" spans="2:15" s="133" customFormat="1" ht="14" x14ac:dyDescent="0.15">
      <c r="B9" s="131"/>
      <c r="C9" s="131"/>
    </row>
    <row r="10" spans="2:15" s="133" customFormat="1" ht="34" customHeight="1" x14ac:dyDescent="0.15">
      <c r="B10" s="130" t="s">
        <v>439</v>
      </c>
      <c r="C10" s="131"/>
      <c r="D10" s="132" t="s">
        <v>412</v>
      </c>
    </row>
    <row r="11" spans="2:15" s="133" customFormat="1" ht="14" x14ac:dyDescent="0.15">
      <c r="B11" s="131"/>
      <c r="C11" s="131"/>
    </row>
    <row r="12" spans="2:15" s="133" customFormat="1" ht="34" customHeight="1" x14ac:dyDescent="0.15">
      <c r="B12" s="130" t="s">
        <v>0</v>
      </c>
      <c r="C12" s="131"/>
      <c r="D12" s="399" t="s">
        <v>413</v>
      </c>
    </row>
    <row r="13" spans="2:15" s="133" customFormat="1" ht="14" x14ac:dyDescent="0.15"/>
    <row r="14" spans="2:15" s="133" customFormat="1" ht="34" customHeight="1" x14ac:dyDescent="0.15">
      <c r="B14" s="130" t="s">
        <v>1</v>
      </c>
      <c r="C14" s="131"/>
      <c r="D14" s="132" t="s">
        <v>2</v>
      </c>
    </row>
    <row r="15" spans="2:15" s="133" customFormat="1" ht="14" x14ac:dyDescent="0.15">
      <c r="B15" s="131"/>
      <c r="C15" s="131"/>
      <c r="D15" s="131"/>
    </row>
    <row r="16" spans="2:15" s="133" customFormat="1" ht="34" customHeight="1" x14ac:dyDescent="0.15">
      <c r="B16" s="130" t="s">
        <v>3</v>
      </c>
      <c r="C16" s="131"/>
      <c r="D16" s="132" t="s">
        <v>4</v>
      </c>
    </row>
    <row r="17" spans="2:15" s="133" customFormat="1" ht="14" x14ac:dyDescent="0.15">
      <c r="B17" s="131"/>
      <c r="C17" s="131"/>
      <c r="D17" s="131"/>
      <c r="E17" s="131"/>
    </row>
    <row r="18" spans="2:15" x14ac:dyDescent="0.2">
      <c r="B18" s="128" t="s">
        <v>414</v>
      </c>
      <c r="C18" s="128"/>
      <c r="D18" s="129"/>
      <c r="E18" s="129"/>
    </row>
    <row r="19" spans="2:15" s="1" customFormat="1" x14ac:dyDescent="0.2">
      <c r="B19" s="164"/>
      <c r="C19" s="164"/>
      <c r="D19" s="165"/>
      <c r="E19" s="165"/>
      <c r="F19" s="166"/>
      <c r="G19" s="166"/>
      <c r="H19" s="166"/>
      <c r="I19" s="166"/>
      <c r="J19" s="166"/>
      <c r="K19" s="166"/>
      <c r="L19" s="166"/>
      <c r="M19" s="166"/>
      <c r="N19" s="166"/>
      <c r="O19" s="166"/>
    </row>
    <row r="20" spans="2:15" x14ac:dyDescent="0.2">
      <c r="B20" s="429" t="s">
        <v>638</v>
      </c>
      <c r="C20" s="430"/>
      <c r="D20" s="430"/>
    </row>
    <row r="21" spans="2:15" ht="31" x14ac:dyDescent="0.2">
      <c r="B21" s="168" t="s">
        <v>639</v>
      </c>
      <c r="C21" s="164"/>
      <c r="D21" s="167"/>
    </row>
    <row r="22" spans="2:15" x14ac:dyDescent="0.2">
      <c r="B22" s="169"/>
      <c r="C22" s="164"/>
      <c r="D22" s="1"/>
    </row>
    <row r="23" spans="2:15" x14ac:dyDescent="0.2">
      <c r="B23" s="263" t="s">
        <v>5</v>
      </c>
      <c r="C23" s="169" t="s">
        <v>6</v>
      </c>
      <c r="D23" s="263" t="s">
        <v>7</v>
      </c>
    </row>
    <row r="24" spans="2:15" x14ac:dyDescent="0.2">
      <c r="B24" s="274" t="s">
        <v>8</v>
      </c>
      <c r="C24" s="275"/>
      <c r="D24" s="276"/>
    </row>
    <row r="25" spans="2:15" x14ac:dyDescent="0.2">
      <c r="B25" s="277" t="s">
        <v>9</v>
      </c>
      <c r="C25" s="278"/>
      <c r="D25" s="279"/>
    </row>
    <row r="26" spans="2:15" x14ac:dyDescent="0.2">
      <c r="B26" s="280" t="s">
        <v>11</v>
      </c>
      <c r="C26" s="281"/>
      <c r="D26" s="282"/>
    </row>
    <row r="27" spans="2:15" x14ac:dyDescent="0.2">
      <c r="B27" s="166"/>
      <c r="C27" s="166"/>
      <c r="D27" s="166"/>
    </row>
    <row r="28" spans="2:15" x14ac:dyDescent="0.2">
      <c r="B28" s="283" t="s">
        <v>640</v>
      </c>
      <c r="C28" s="166"/>
      <c r="D28" s="166"/>
    </row>
    <row r="29" spans="2:15" x14ac:dyDescent="0.2">
      <c r="B29" s="284" t="s">
        <v>641</v>
      </c>
      <c r="C29" s="285"/>
      <c r="D29" s="286"/>
    </row>
    <row r="30" spans="2:15" ht="34" customHeight="1" x14ac:dyDescent="0.2">
      <c r="B30" s="287" t="s">
        <v>642</v>
      </c>
      <c r="C30" s="288"/>
      <c r="D30" s="289"/>
    </row>
    <row r="31" spans="2:15" ht="14" customHeight="1" x14ac:dyDescent="0.2">
      <c r="B31" s="288"/>
      <c r="C31" s="288"/>
      <c r="D31" s="290"/>
    </row>
    <row r="32" spans="2:15" ht="34" customHeight="1" x14ac:dyDescent="0.2">
      <c r="B32" s="287" t="s">
        <v>643</v>
      </c>
      <c r="C32" s="288"/>
      <c r="D32" s="289"/>
    </row>
    <row r="33" spans="2:4" ht="14" customHeight="1" x14ac:dyDescent="0.2">
      <c r="B33" s="288"/>
      <c r="C33" s="288"/>
      <c r="D33" s="290"/>
    </row>
    <row r="34" spans="2:4" ht="34" customHeight="1" x14ac:dyDescent="0.2">
      <c r="B34" s="291" t="s">
        <v>644</v>
      </c>
      <c r="C34" s="288"/>
      <c r="D34" s="289"/>
    </row>
    <row r="35" spans="2:4" ht="14" customHeight="1" x14ac:dyDescent="0.2">
      <c r="B35" s="166"/>
      <c r="C35" s="166"/>
      <c r="D35" s="166"/>
    </row>
    <row r="36" spans="2:4" x14ac:dyDescent="0.2">
      <c r="B36" s="284" t="s">
        <v>645</v>
      </c>
      <c r="C36" s="285"/>
      <c r="D36" s="286"/>
    </row>
    <row r="37" spans="2:4" ht="34" customHeight="1" x14ac:dyDescent="0.2">
      <c r="B37" s="287" t="s">
        <v>646</v>
      </c>
      <c r="C37" s="288"/>
      <c r="D37" s="289"/>
    </row>
    <row r="38" spans="2:4" ht="14" customHeight="1" x14ac:dyDescent="0.2">
      <c r="B38" s="288"/>
      <c r="C38" s="288"/>
      <c r="D38" s="290"/>
    </row>
    <row r="39" spans="2:4" ht="34" customHeight="1" x14ac:dyDescent="0.2">
      <c r="B39" s="287" t="s">
        <v>647</v>
      </c>
      <c r="C39" s="288"/>
      <c r="D39" s="289"/>
    </row>
    <row r="40" spans="2:4" ht="14" customHeight="1" x14ac:dyDescent="0.2">
      <c r="B40" s="288"/>
      <c r="C40" s="288"/>
      <c r="D40" s="290"/>
    </row>
    <row r="41" spans="2:4" ht="34" customHeight="1" x14ac:dyDescent="0.2">
      <c r="B41" s="291" t="s">
        <v>644</v>
      </c>
      <c r="C41" s="288"/>
      <c r="D41" s="289"/>
    </row>
    <row r="42" spans="2:4" ht="14" customHeight="1" x14ac:dyDescent="0.2">
      <c r="B42" s="166"/>
      <c r="C42" s="166"/>
      <c r="D42" s="166"/>
    </row>
    <row r="43" spans="2:4" x14ac:dyDescent="0.2">
      <c r="B43" s="292" t="s">
        <v>648</v>
      </c>
      <c r="C43" s="293"/>
      <c r="D43" s="293"/>
    </row>
    <row r="44" spans="2:4" ht="34" customHeight="1" x14ac:dyDescent="0.2">
      <c r="B44" s="287" t="s">
        <v>649</v>
      </c>
      <c r="C44" s="288"/>
      <c r="D44" s="289"/>
    </row>
    <row r="45" spans="2:4" ht="14" customHeight="1" x14ac:dyDescent="0.2">
      <c r="B45" s="288"/>
      <c r="C45" s="288"/>
      <c r="D45" s="290"/>
    </row>
    <row r="46" spans="2:4" ht="51" customHeight="1" x14ac:dyDescent="0.2">
      <c r="B46" s="287" t="s">
        <v>650</v>
      </c>
      <c r="C46" s="288"/>
      <c r="D46" s="289"/>
    </row>
  </sheetData>
  <mergeCells count="3">
    <mergeCell ref="B1:E1"/>
    <mergeCell ref="B2:E2"/>
    <mergeCell ref="B20:D20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'Data Validation'!$B$5:$B$201</xm:f>
          </x14:formula1>
          <xm:sqref>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1"/>
  <sheetViews>
    <sheetView showGridLines="0" topLeftCell="A39" zoomScale="80" zoomScaleNormal="80" workbookViewId="0">
      <selection activeCell="K51" sqref="K51"/>
    </sheetView>
    <sheetView showGridLines="0" topLeftCell="A33" workbookViewId="1">
      <selection activeCell="E41" sqref="E41"/>
    </sheetView>
  </sheetViews>
  <sheetFormatPr baseColWidth="10" defaultColWidth="10.83203125" defaultRowHeight="15" x14ac:dyDescent="0.2"/>
  <cols>
    <col min="1" max="1" width="46.5" customWidth="1"/>
    <col min="2" max="2" width="21.1640625" customWidth="1"/>
    <col min="3" max="3" width="20.5" customWidth="1"/>
    <col min="4" max="4" width="13.5" customWidth="1"/>
    <col min="5" max="5" width="15.1640625" customWidth="1"/>
    <col min="6" max="6" width="23.5" style="60" customWidth="1"/>
    <col min="7" max="7" width="23.5" style="69" customWidth="1"/>
    <col min="8" max="8" width="23.1640625" customWidth="1"/>
    <col min="9" max="9" width="21.5" customWidth="1"/>
    <col min="10" max="10" width="43.5" customWidth="1"/>
  </cols>
  <sheetData>
    <row r="1" spans="1:12" s="10" customFormat="1" ht="24" x14ac:dyDescent="0.3">
      <c r="A1" s="431" t="s">
        <v>396</v>
      </c>
      <c r="B1" s="431"/>
      <c r="C1" s="431"/>
      <c r="D1" s="431"/>
      <c r="E1" s="431"/>
      <c r="F1" s="431"/>
      <c r="G1" s="431"/>
      <c r="H1" s="431"/>
      <c r="I1" s="431"/>
      <c r="J1" s="101"/>
      <c r="K1" s="101"/>
      <c r="L1" s="101"/>
    </row>
    <row r="2" spans="1:12" s="10" customFormat="1" ht="15" customHeight="1" x14ac:dyDescent="0.2">
      <c r="A2" s="432" t="s">
        <v>378</v>
      </c>
      <c r="B2" s="432"/>
      <c r="C2" s="432"/>
      <c r="D2" s="432"/>
      <c r="E2" s="432"/>
      <c r="F2" s="432"/>
      <c r="G2" s="432"/>
      <c r="H2" s="432"/>
      <c r="I2" s="432"/>
      <c r="J2" s="114"/>
      <c r="K2" s="114"/>
      <c r="L2" s="114"/>
    </row>
    <row r="3" spans="1:12" s="10" customFormat="1" x14ac:dyDescent="0.2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</row>
    <row r="4" spans="1:12" s="23" customFormat="1" ht="18" x14ac:dyDescent="0.2">
      <c r="A4" s="21" t="s">
        <v>13</v>
      </c>
      <c r="B4" s="22"/>
      <c r="C4" s="22"/>
      <c r="D4" s="22"/>
      <c r="E4" s="22"/>
      <c r="F4" s="62"/>
      <c r="G4" s="22"/>
      <c r="H4" s="74"/>
      <c r="I4" s="74"/>
    </row>
    <row r="5" spans="1:12" s="10" customFormat="1" ht="33" customHeight="1" x14ac:dyDescent="0.2">
      <c r="A5" s="14" t="s">
        <v>14</v>
      </c>
      <c r="B5" s="98" t="s">
        <v>404</v>
      </c>
      <c r="C5" s="98" t="s">
        <v>405</v>
      </c>
      <c r="D5" s="59" t="s">
        <v>16</v>
      </c>
      <c r="E5" s="59" t="s">
        <v>17</v>
      </c>
      <c r="F5" s="98" t="s">
        <v>18</v>
      </c>
      <c r="G5" s="15" t="s">
        <v>19</v>
      </c>
      <c r="H5" s="68" t="s">
        <v>362</v>
      </c>
      <c r="I5" s="16" t="s">
        <v>363</v>
      </c>
    </row>
    <row r="6" spans="1:12" s="10" customFormat="1" ht="35.25" customHeight="1" x14ac:dyDescent="0.3">
      <c r="A6" s="34" t="s">
        <v>20</v>
      </c>
      <c r="B6" s="31"/>
      <c r="C6" s="31"/>
      <c r="D6" s="57"/>
      <c r="E6" s="31"/>
      <c r="F6" s="31"/>
      <c r="G6" s="31"/>
      <c r="H6" s="65"/>
      <c r="I6" s="32"/>
      <c r="K6" s="121"/>
    </row>
    <row r="7" spans="1:12" s="35" customFormat="1" ht="35.25" customHeight="1" x14ac:dyDescent="0.3">
      <c r="A7" s="34" t="s">
        <v>21</v>
      </c>
      <c r="B7" s="43"/>
      <c r="C7" s="43"/>
      <c r="D7" s="57"/>
      <c r="E7" s="43"/>
      <c r="F7" s="43"/>
      <c r="G7" s="43"/>
      <c r="H7" s="66"/>
      <c r="I7" s="45"/>
    </row>
    <row r="8" spans="1:12" s="35" customFormat="1" ht="35.25" customHeight="1" x14ac:dyDescent="0.3">
      <c r="A8" s="36" t="s">
        <v>372</v>
      </c>
      <c r="B8" s="75"/>
      <c r="C8" s="27"/>
      <c r="D8" s="57"/>
      <c r="E8" s="57"/>
      <c r="F8" s="75"/>
      <c r="G8" s="27"/>
      <c r="H8" s="66"/>
      <c r="I8" s="29"/>
    </row>
    <row r="9" spans="1:12" s="35" customFormat="1" ht="35.25" customHeight="1" x14ac:dyDescent="0.3">
      <c r="A9" s="37" t="s">
        <v>415</v>
      </c>
      <c r="B9" s="44"/>
      <c r="C9" s="44"/>
      <c r="D9" s="30"/>
      <c r="E9" s="44"/>
      <c r="F9" s="44"/>
      <c r="G9" s="44"/>
      <c r="H9" s="67"/>
      <c r="I9" s="46"/>
    </row>
    <row r="10" spans="1:12" s="10" customFormat="1" x14ac:dyDescent="0.2">
      <c r="B10" s="25"/>
      <c r="F10" s="61"/>
      <c r="G10" s="70"/>
    </row>
    <row r="11" spans="1:12" s="70" customFormat="1" ht="18" x14ac:dyDescent="0.2">
      <c r="A11" s="21" t="s">
        <v>416</v>
      </c>
      <c r="B11" s="74"/>
      <c r="C11" s="74"/>
      <c r="D11" s="74"/>
      <c r="E11" s="74"/>
      <c r="F11" s="74"/>
      <c r="G11" s="74"/>
      <c r="H11" s="74"/>
      <c r="I11" s="74"/>
    </row>
    <row r="12" spans="1:12" s="70" customFormat="1" ht="32" x14ac:dyDescent="0.2">
      <c r="A12" s="71" t="s">
        <v>14</v>
      </c>
      <c r="B12" s="87" t="s">
        <v>404</v>
      </c>
      <c r="C12" s="87" t="s">
        <v>405</v>
      </c>
      <c r="D12" s="87" t="s">
        <v>16</v>
      </c>
      <c r="E12" s="87" t="s">
        <v>22</v>
      </c>
      <c r="F12" s="87" t="s">
        <v>362</v>
      </c>
      <c r="G12" s="445" t="s">
        <v>363</v>
      </c>
      <c r="H12" s="446"/>
      <c r="I12" s="447"/>
    </row>
    <row r="13" spans="1:12" s="70" customFormat="1" ht="66" customHeight="1" x14ac:dyDescent="0.3">
      <c r="A13" s="139" t="s">
        <v>417</v>
      </c>
      <c r="B13" s="58"/>
      <c r="C13" s="58"/>
      <c r="D13" s="58"/>
      <c r="E13" s="58"/>
      <c r="F13" s="140"/>
      <c r="G13" s="442"/>
      <c r="H13" s="443"/>
      <c r="I13" s="444"/>
    </row>
    <row r="14" spans="1:12" s="70" customFormat="1" x14ac:dyDescent="0.2">
      <c r="A14" s="24"/>
      <c r="B14" s="24"/>
      <c r="C14" s="24"/>
      <c r="D14" s="63"/>
      <c r="E14" s="63"/>
      <c r="F14" s="63"/>
      <c r="G14" s="63"/>
      <c r="H14" s="63"/>
      <c r="I14" s="63"/>
      <c r="J14" s="63"/>
      <c r="K14" s="63"/>
    </row>
    <row r="15" spans="1:12" s="70" customFormat="1" ht="17" x14ac:dyDescent="0.2">
      <c r="A15" s="161" t="s">
        <v>418</v>
      </c>
      <c r="B15" s="74"/>
      <c r="C15" s="74"/>
      <c r="D15" s="74"/>
      <c r="E15" s="74"/>
      <c r="F15" s="74"/>
      <c r="G15" s="74"/>
      <c r="H15" s="74"/>
      <c r="I15" s="74"/>
      <c r="J15" s="267"/>
    </row>
    <row r="16" spans="1:12" s="70" customFormat="1" x14ac:dyDescent="0.2">
      <c r="A16" s="24"/>
      <c r="B16" s="24"/>
      <c r="C16" s="24"/>
      <c r="D16" s="63"/>
      <c r="E16" s="63"/>
      <c r="F16" s="63"/>
      <c r="G16" s="63"/>
      <c r="H16" s="63"/>
      <c r="I16" s="63"/>
      <c r="J16" s="268"/>
      <c r="K16" s="63"/>
    </row>
    <row r="17" spans="1:12" s="70" customFormat="1" ht="20.25" customHeight="1" x14ac:dyDescent="0.2">
      <c r="A17" s="264" t="s">
        <v>419</v>
      </c>
      <c r="B17" s="265"/>
      <c r="C17" s="265"/>
      <c r="D17" s="265"/>
      <c r="E17" s="265"/>
      <c r="F17" s="265"/>
      <c r="G17" s="265"/>
      <c r="H17" s="265"/>
      <c r="I17" s="265"/>
      <c r="J17" s="269"/>
      <c r="K17" s="63"/>
    </row>
    <row r="18" spans="1:12" s="70" customFormat="1" ht="32" x14ac:dyDescent="0.2">
      <c r="A18" s="141" t="s">
        <v>14</v>
      </c>
      <c r="B18" s="142" t="s">
        <v>376</v>
      </c>
      <c r="C18" s="142" t="s">
        <v>420</v>
      </c>
      <c r="D18" s="142" t="s">
        <v>16</v>
      </c>
      <c r="E18" s="142" t="s">
        <v>22</v>
      </c>
      <c r="F18" s="142" t="s">
        <v>362</v>
      </c>
      <c r="G18" s="433" t="s">
        <v>363</v>
      </c>
      <c r="H18" s="434"/>
      <c r="I18" s="435"/>
      <c r="K18" s="63"/>
      <c r="L18" s="63"/>
    </row>
    <row r="19" spans="1:12" s="70" customFormat="1" ht="35.25" customHeight="1" x14ac:dyDescent="0.3">
      <c r="A19" s="143" t="s">
        <v>421</v>
      </c>
      <c r="B19" s="144"/>
      <c r="C19" s="144"/>
      <c r="D19" s="145"/>
      <c r="E19" s="145"/>
      <c r="F19" s="83"/>
      <c r="G19" s="436"/>
      <c r="H19" s="437"/>
      <c r="I19" s="438"/>
      <c r="K19" s="63"/>
      <c r="L19" s="63"/>
    </row>
    <row r="20" spans="1:12" s="70" customFormat="1" ht="35.25" customHeight="1" x14ac:dyDescent="0.3">
      <c r="A20" s="146" t="s">
        <v>422</v>
      </c>
      <c r="B20" s="147"/>
      <c r="C20" s="147"/>
      <c r="D20" s="75"/>
      <c r="E20" s="148"/>
      <c r="F20" s="149"/>
      <c r="G20" s="439"/>
      <c r="H20" s="440"/>
      <c r="I20" s="441"/>
      <c r="K20" s="63"/>
      <c r="L20" s="63"/>
    </row>
    <row r="21" spans="1:12" s="70" customFormat="1" ht="35.25" customHeight="1" x14ac:dyDescent="0.3">
      <c r="A21" s="107" t="s">
        <v>608</v>
      </c>
      <c r="B21" s="135"/>
      <c r="C21" s="135"/>
      <c r="D21" s="150"/>
      <c r="E21" s="150"/>
      <c r="F21" s="85"/>
      <c r="G21" s="469"/>
      <c r="H21" s="470"/>
      <c r="I21" s="473"/>
      <c r="K21" s="63"/>
      <c r="L21" s="63"/>
    </row>
    <row r="22" spans="1:12" s="70" customFormat="1" ht="18" customHeight="1" x14ac:dyDescent="0.3">
      <c r="A22" s="151"/>
      <c r="B22" s="152"/>
      <c r="C22" s="152"/>
      <c r="D22" s="152"/>
      <c r="E22" s="153"/>
      <c r="F22" s="152"/>
      <c r="G22" s="152"/>
      <c r="H22" s="152"/>
      <c r="I22" s="104"/>
      <c r="J22" s="63"/>
      <c r="K22" s="63"/>
    </row>
    <row r="23" spans="1:12" s="70" customFormat="1" ht="20.25" customHeight="1" x14ac:dyDescent="0.2">
      <c r="A23" s="264" t="s">
        <v>423</v>
      </c>
      <c r="B23" s="265"/>
      <c r="C23" s="265"/>
      <c r="D23" s="265"/>
      <c r="E23" s="265"/>
      <c r="F23" s="265"/>
      <c r="G23" s="265"/>
      <c r="H23" s="265"/>
      <c r="I23" s="266"/>
      <c r="K23" s="63"/>
    </row>
    <row r="24" spans="1:12" s="70" customFormat="1" ht="32" x14ac:dyDescent="0.2">
      <c r="A24" s="154" t="s">
        <v>14</v>
      </c>
      <c r="B24" s="155" t="s">
        <v>376</v>
      </c>
      <c r="C24" s="155" t="s">
        <v>420</v>
      </c>
      <c r="D24" s="155" t="s">
        <v>16</v>
      </c>
      <c r="E24" s="155" t="s">
        <v>22</v>
      </c>
      <c r="F24" s="155" t="s">
        <v>362</v>
      </c>
      <c r="G24" s="474" t="s">
        <v>363</v>
      </c>
      <c r="H24" s="475"/>
      <c r="I24" s="476"/>
      <c r="K24" s="63"/>
      <c r="L24" s="63"/>
    </row>
    <row r="25" spans="1:12" s="70" customFormat="1" ht="32.25" customHeight="1" x14ac:dyDescent="0.3">
      <c r="A25" s="105" t="s">
        <v>432</v>
      </c>
      <c r="B25" s="136"/>
      <c r="C25" s="136"/>
      <c r="D25" s="156"/>
      <c r="E25" s="156"/>
      <c r="F25" s="157"/>
      <c r="G25" s="477"/>
      <c r="H25" s="478"/>
      <c r="I25" s="479"/>
      <c r="K25" s="63"/>
      <c r="L25" s="63"/>
    </row>
    <row r="26" spans="1:12" s="70" customFormat="1" ht="32.25" customHeight="1" x14ac:dyDescent="0.3">
      <c r="A26" s="158" t="s">
        <v>399</v>
      </c>
      <c r="B26" s="159"/>
      <c r="C26" s="159"/>
      <c r="D26" s="75"/>
      <c r="E26" s="31"/>
      <c r="F26" s="160"/>
      <c r="G26" s="439"/>
      <c r="H26" s="440"/>
      <c r="I26" s="468"/>
      <c r="K26" s="63"/>
      <c r="L26" s="63"/>
    </row>
    <row r="27" spans="1:12" s="70" customFormat="1" ht="32.25" customHeight="1" x14ac:dyDescent="0.3">
      <c r="A27" s="106" t="s">
        <v>424</v>
      </c>
      <c r="B27" s="137"/>
      <c r="C27" s="137"/>
      <c r="D27" s="75"/>
      <c r="E27" s="75"/>
      <c r="F27" s="84"/>
      <c r="G27" s="439"/>
      <c r="H27" s="440"/>
      <c r="I27" s="468"/>
      <c r="K27" s="63"/>
      <c r="L27" s="63"/>
    </row>
    <row r="28" spans="1:12" s="70" customFormat="1" ht="32.25" customHeight="1" x14ac:dyDescent="0.3">
      <c r="A28" s="106" t="s">
        <v>377</v>
      </c>
      <c r="B28" s="137"/>
      <c r="C28" s="137"/>
      <c r="D28" s="75"/>
      <c r="E28" s="75"/>
      <c r="F28" s="84"/>
      <c r="G28" s="439"/>
      <c r="H28" s="440"/>
      <c r="I28" s="468"/>
      <c r="K28" s="63"/>
      <c r="L28" s="63"/>
    </row>
    <row r="29" spans="1:12" s="70" customFormat="1" ht="32.25" customHeight="1" x14ac:dyDescent="0.3">
      <c r="A29" s="107" t="s">
        <v>609</v>
      </c>
      <c r="B29" s="135"/>
      <c r="C29" s="135"/>
      <c r="D29" s="150"/>
      <c r="E29" s="150"/>
      <c r="F29" s="85"/>
      <c r="G29" s="469"/>
      <c r="H29" s="470"/>
      <c r="I29" s="471"/>
      <c r="K29" s="63"/>
      <c r="L29" s="63"/>
    </row>
    <row r="30" spans="1:12" s="70" customFormat="1" x14ac:dyDescent="0.2">
      <c r="B30" s="25"/>
    </row>
    <row r="31" spans="1:12" s="10" customFormat="1" ht="23.25" customHeight="1" x14ac:dyDescent="0.2">
      <c r="A31" s="472" t="s">
        <v>425</v>
      </c>
      <c r="B31" s="472"/>
      <c r="C31" s="472"/>
      <c r="D31" s="47"/>
      <c r="E31" s="47"/>
      <c r="F31" s="47"/>
      <c r="G31" s="47"/>
      <c r="H31" s="47"/>
      <c r="I31" s="47"/>
      <c r="J31" s="268"/>
    </row>
    <row r="32" spans="1:12" s="10" customFormat="1" ht="39" customHeight="1" x14ac:dyDescent="0.2">
      <c r="A32" s="11" t="s">
        <v>14</v>
      </c>
      <c r="B32" s="98" t="s">
        <v>404</v>
      </c>
      <c r="C32" s="98" t="s">
        <v>405</v>
      </c>
      <c r="D32" s="98" t="s">
        <v>16</v>
      </c>
      <c r="E32" s="98" t="s">
        <v>17</v>
      </c>
      <c r="F32" s="98" t="s">
        <v>18</v>
      </c>
      <c r="G32" s="98" t="s">
        <v>634</v>
      </c>
      <c r="H32" s="87" t="s">
        <v>362</v>
      </c>
      <c r="I32" s="209" t="s">
        <v>363</v>
      </c>
      <c r="J32" s="270"/>
    </row>
    <row r="33" spans="1:10" s="10" customFormat="1" ht="31" customHeight="1" x14ac:dyDescent="0.3">
      <c r="A33" s="402" t="s">
        <v>23</v>
      </c>
      <c r="B33" s="403"/>
      <c r="C33" s="403"/>
      <c r="D33" s="404"/>
      <c r="E33" s="404"/>
      <c r="F33" s="403"/>
      <c r="G33" s="403"/>
      <c r="H33" s="405"/>
      <c r="I33" s="406"/>
      <c r="J33" s="401"/>
    </row>
    <row r="34" spans="1:10" s="10" customFormat="1" ht="31" customHeight="1" x14ac:dyDescent="0.3">
      <c r="A34" s="217" t="s">
        <v>24</v>
      </c>
      <c r="B34" s="407"/>
      <c r="C34" s="407"/>
      <c r="D34" s="408"/>
      <c r="E34" s="409"/>
      <c r="F34" s="407"/>
      <c r="G34" s="407"/>
      <c r="H34" s="410"/>
      <c r="I34" s="411"/>
      <c r="J34" s="400"/>
    </row>
    <row r="35" spans="1:10" s="10" customFormat="1" ht="31" customHeight="1" x14ac:dyDescent="0.3">
      <c r="A35" s="217" t="s">
        <v>373</v>
      </c>
      <c r="B35" s="407"/>
      <c r="C35" s="407"/>
      <c r="D35" s="412"/>
      <c r="E35" s="409"/>
      <c r="F35" s="407"/>
      <c r="G35" s="407"/>
      <c r="H35" s="410"/>
      <c r="I35" s="411"/>
      <c r="J35" s="400"/>
    </row>
    <row r="36" spans="1:10" s="70" customFormat="1" ht="31" customHeight="1" x14ac:dyDescent="0.3">
      <c r="A36" s="220" t="s">
        <v>610</v>
      </c>
      <c r="B36" s="413"/>
      <c r="C36" s="413"/>
      <c r="D36" s="414"/>
      <c r="E36" s="415"/>
      <c r="F36" s="413"/>
      <c r="G36" s="413"/>
      <c r="H36" s="416"/>
      <c r="I36" s="417"/>
      <c r="J36" s="400"/>
    </row>
    <row r="37" spans="1:10" s="10" customFormat="1" x14ac:dyDescent="0.2">
      <c r="F37" s="61"/>
      <c r="G37" s="70"/>
    </row>
    <row r="38" spans="1:10" s="64" customFormat="1" ht="28.5" customHeight="1" x14ac:dyDescent="0.2">
      <c r="A38" s="56" t="s">
        <v>426</v>
      </c>
      <c r="B38" s="86"/>
      <c r="C38" s="86"/>
      <c r="D38" s="86"/>
      <c r="E38" s="86"/>
      <c r="F38" s="86"/>
      <c r="G38" s="448"/>
      <c r="H38" s="448"/>
      <c r="I38" s="448"/>
    </row>
    <row r="39" spans="1:10" s="64" customFormat="1" ht="34.5" customHeight="1" x14ac:dyDescent="0.2">
      <c r="A39" s="79" t="s">
        <v>14</v>
      </c>
      <c r="B39" s="98" t="s">
        <v>404</v>
      </c>
      <c r="C39" s="98" t="s">
        <v>405</v>
      </c>
      <c r="D39" s="98" t="s">
        <v>16</v>
      </c>
      <c r="E39" s="98" t="s">
        <v>17</v>
      </c>
      <c r="F39" s="87" t="s">
        <v>362</v>
      </c>
      <c r="G39" s="459" t="s">
        <v>363</v>
      </c>
      <c r="H39" s="460"/>
      <c r="I39" s="461"/>
    </row>
    <row r="40" spans="1:10" s="70" customFormat="1" ht="18" customHeight="1" x14ac:dyDescent="0.2">
      <c r="A40" s="108" t="s">
        <v>20</v>
      </c>
      <c r="B40" s="120"/>
      <c r="C40" s="112"/>
      <c r="D40" s="112"/>
      <c r="E40" s="112"/>
      <c r="F40" s="112"/>
      <c r="G40" s="449"/>
      <c r="H40" s="449"/>
      <c r="I40" s="450"/>
    </row>
    <row r="41" spans="1:10" s="70" customFormat="1" ht="41.25" customHeight="1" x14ac:dyDescent="0.3">
      <c r="A41" s="95" t="s">
        <v>366</v>
      </c>
      <c r="B41" s="145"/>
      <c r="C41" s="418"/>
      <c r="D41" s="422"/>
      <c r="E41" s="423"/>
      <c r="F41" s="84"/>
      <c r="G41" s="462"/>
      <c r="H41" s="463"/>
      <c r="I41" s="464"/>
    </row>
    <row r="42" spans="1:10" s="69" customFormat="1" ht="31.5" customHeight="1" x14ac:dyDescent="0.3">
      <c r="A42" s="96" t="s">
        <v>367</v>
      </c>
      <c r="B42" s="150"/>
      <c r="C42" s="419"/>
      <c r="D42" s="424"/>
      <c r="E42" s="425"/>
      <c r="F42" s="85"/>
      <c r="G42" s="465"/>
      <c r="H42" s="466"/>
      <c r="I42" s="467"/>
    </row>
    <row r="43" spans="1:10" s="69" customFormat="1" ht="17.25" customHeight="1" x14ac:dyDescent="0.2">
      <c r="A43" s="97" t="s">
        <v>21</v>
      </c>
      <c r="B43" s="421"/>
      <c r="C43" s="420"/>
      <c r="D43" s="420"/>
      <c r="E43" s="420"/>
      <c r="F43" s="426"/>
      <c r="G43" s="454"/>
      <c r="H43" s="454"/>
      <c r="I43" s="455"/>
    </row>
    <row r="44" spans="1:10" s="69" customFormat="1" ht="31.5" customHeight="1" x14ac:dyDescent="0.3">
      <c r="A44" s="95" t="s">
        <v>368</v>
      </c>
      <c r="B44" s="145"/>
      <c r="C44" s="418"/>
      <c r="D44" s="422"/>
      <c r="E44" s="423"/>
      <c r="F44" s="84"/>
      <c r="G44" s="456"/>
      <c r="H44" s="457"/>
      <c r="I44" s="458"/>
    </row>
    <row r="45" spans="1:10" s="69" customFormat="1" ht="31.5" customHeight="1" x14ac:dyDescent="0.3">
      <c r="A45" s="96" t="s">
        <v>369</v>
      </c>
      <c r="B45" s="150"/>
      <c r="C45" s="419"/>
      <c r="D45" s="424"/>
      <c r="E45" s="425"/>
      <c r="F45" s="85"/>
      <c r="G45" s="451"/>
      <c r="H45" s="452"/>
      <c r="I45" s="453"/>
    </row>
    <row r="46" spans="1:10" s="69" customFormat="1" ht="15" customHeight="1" x14ac:dyDescent="0.2">
      <c r="A46" s="97" t="s">
        <v>372</v>
      </c>
      <c r="B46" s="421"/>
      <c r="C46" s="420"/>
      <c r="D46" s="420"/>
      <c r="E46" s="420"/>
      <c r="F46" s="426"/>
      <c r="G46" s="454"/>
      <c r="H46" s="454"/>
      <c r="I46" s="455"/>
    </row>
    <row r="47" spans="1:10" s="69" customFormat="1" ht="31.5" customHeight="1" x14ac:dyDescent="0.3">
      <c r="A47" s="95" t="s">
        <v>374</v>
      </c>
      <c r="B47" s="145"/>
      <c r="C47" s="418"/>
      <c r="D47" s="422"/>
      <c r="E47" s="423"/>
      <c r="F47" s="84"/>
      <c r="G47" s="456"/>
      <c r="H47" s="457"/>
      <c r="I47" s="458"/>
    </row>
    <row r="48" spans="1:10" s="69" customFormat="1" ht="31.5" customHeight="1" x14ac:dyDescent="0.3">
      <c r="A48" s="96" t="s">
        <v>375</v>
      </c>
      <c r="B48" s="150"/>
      <c r="C48" s="419"/>
      <c r="D48" s="424"/>
      <c r="E48" s="425"/>
      <c r="F48" s="85"/>
      <c r="G48" s="451"/>
      <c r="H48" s="452"/>
      <c r="I48" s="453"/>
    </row>
    <row r="49" spans="1:9" s="69" customFormat="1" ht="16" x14ac:dyDescent="0.2">
      <c r="A49" s="97" t="s">
        <v>427</v>
      </c>
      <c r="B49" s="421"/>
      <c r="C49" s="420"/>
      <c r="D49" s="420"/>
      <c r="E49" s="420"/>
      <c r="F49" s="426"/>
      <c r="G49" s="454"/>
      <c r="H49" s="454"/>
      <c r="I49" s="455"/>
    </row>
    <row r="50" spans="1:9" s="69" customFormat="1" ht="31.5" customHeight="1" x14ac:dyDescent="0.3">
      <c r="A50" s="95" t="s">
        <v>370</v>
      </c>
      <c r="B50" s="145"/>
      <c r="C50" s="418"/>
      <c r="D50" s="422"/>
      <c r="E50" s="423"/>
      <c r="F50" s="84"/>
      <c r="G50" s="456"/>
      <c r="H50" s="457"/>
      <c r="I50" s="458"/>
    </row>
    <row r="51" spans="1:9" s="69" customFormat="1" ht="31.5" customHeight="1" x14ac:dyDescent="0.3">
      <c r="A51" s="96" t="s">
        <v>371</v>
      </c>
      <c r="B51" s="150"/>
      <c r="C51" s="419"/>
      <c r="D51" s="424"/>
      <c r="E51" s="425"/>
      <c r="F51" s="85"/>
      <c r="G51" s="451"/>
      <c r="H51" s="452"/>
      <c r="I51" s="453"/>
    </row>
  </sheetData>
  <dataConsolidate/>
  <mergeCells count="29">
    <mergeCell ref="G28:I28"/>
    <mergeCell ref="G29:I29"/>
    <mergeCell ref="A31:C31"/>
    <mergeCell ref="G21:I21"/>
    <mergeCell ref="G24:I24"/>
    <mergeCell ref="G25:I25"/>
    <mergeCell ref="G26:I26"/>
    <mergeCell ref="G27:I27"/>
    <mergeCell ref="G48:I48"/>
    <mergeCell ref="G49:I49"/>
    <mergeCell ref="G50:I50"/>
    <mergeCell ref="G51:I51"/>
    <mergeCell ref="G42:I42"/>
    <mergeCell ref="G43:I43"/>
    <mergeCell ref="G44:I44"/>
    <mergeCell ref="G38:I38"/>
    <mergeCell ref="G40:I40"/>
    <mergeCell ref="G45:I45"/>
    <mergeCell ref="G46:I46"/>
    <mergeCell ref="G47:I47"/>
    <mergeCell ref="G39:I39"/>
    <mergeCell ref="G41:I41"/>
    <mergeCell ref="A1:I1"/>
    <mergeCell ref="A2:I2"/>
    <mergeCell ref="G18:I18"/>
    <mergeCell ref="G19:I19"/>
    <mergeCell ref="G20:I20"/>
    <mergeCell ref="G13:I13"/>
    <mergeCell ref="G12:I12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'Data Validation'!$E$5:$E$6</xm:f>
          </x14:formula1>
          <xm:sqref>H6:H9 F44:F45 F47:F48 F50:F51 F41:F42 H33:H36</xm:sqref>
        </x14:dataValidation>
        <x14:dataValidation type="list" allowBlank="1" showInputMessage="1" showErrorMessage="1" xr:uid="{00000000-0002-0000-0100-000001000000}">
          <x14:formula1>
            <xm:f>'Data Validation'!$E$4:$E$5</xm:f>
          </x14:formula1>
          <xm:sqref>F19:F21 F25:F29 F13</xm:sqref>
        </x14:dataValidation>
        <x14:dataValidation type="list" allowBlank="1" showInputMessage="1" showErrorMessage="1" xr:uid="{00000000-0002-0000-0100-000002000000}">
          <x14:formula1>
            <xm:f>'Data Validation'!$AH$5:$AH$159</xm:f>
          </x14:formula1>
          <xm:sqref>D6:D9 D50:D51 D47:D48 D44:D45 D41:D42 D13 D25:D29 D19:D21 D33:D36</xm:sqref>
        </x14:dataValidation>
        <x14:dataValidation type="list" allowBlank="1" showInputMessage="1" showErrorMessage="1" xr:uid="{00000000-0002-0000-0100-000003000000}">
          <x14:formula1>
            <xm:f>'Data Validation'!$C$5:$C$8</xm:f>
          </x14:formula1>
          <xm:sqref>E41:E42 E19:E21 E13 E25:E29 E6:E9 E50:E51 E47:E48 E44:E45 E33:E36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0"/>
  <sheetViews>
    <sheetView showGridLines="0" zoomScale="80" zoomScaleNormal="80" workbookViewId="0">
      <selection activeCell="F8" sqref="F8"/>
    </sheetView>
    <sheetView showGridLines="0" workbookViewId="1">
      <selection activeCell="B8" sqref="B8"/>
    </sheetView>
  </sheetViews>
  <sheetFormatPr baseColWidth="10" defaultColWidth="10.5" defaultRowHeight="15" x14ac:dyDescent="0.2"/>
  <cols>
    <col min="1" max="1" width="44" style="69" customWidth="1"/>
    <col min="2" max="2" width="13.5" style="69" customWidth="1"/>
    <col min="3" max="3" width="15.5" style="69" customWidth="1"/>
    <col min="4" max="4" width="13.5" style="69" customWidth="1"/>
    <col min="5" max="5" width="15.5" style="69" customWidth="1"/>
    <col min="6" max="7" width="21.5" style="69" customWidth="1"/>
    <col min="8" max="8" width="22.5" style="69" customWidth="1"/>
    <col min="9" max="9" width="22" style="69" customWidth="1"/>
    <col min="10" max="10" width="14.5" style="69" customWidth="1"/>
    <col min="11" max="11" width="30" style="69" customWidth="1"/>
    <col min="12" max="12" width="83.5" style="69" customWidth="1"/>
    <col min="13" max="16384" width="10.5" style="69"/>
  </cols>
  <sheetData>
    <row r="1" spans="1:15" s="70" customFormat="1" ht="24" customHeight="1" x14ac:dyDescent="0.3">
      <c r="A1" s="431" t="s">
        <v>396</v>
      </c>
      <c r="B1" s="431"/>
      <c r="C1" s="431"/>
      <c r="D1" s="431"/>
      <c r="E1" s="431"/>
      <c r="F1" s="431"/>
      <c r="G1" s="431"/>
      <c r="H1" s="431"/>
      <c r="I1" s="431"/>
      <c r="J1" s="101"/>
      <c r="K1" s="101"/>
    </row>
    <row r="2" spans="1:15" s="70" customFormat="1" ht="15" customHeight="1" x14ac:dyDescent="0.2">
      <c r="A2" s="432" t="s">
        <v>444</v>
      </c>
      <c r="B2" s="432"/>
      <c r="C2" s="432"/>
      <c r="D2" s="432"/>
      <c r="E2" s="432"/>
      <c r="F2" s="432"/>
      <c r="G2" s="432"/>
      <c r="H2" s="432"/>
      <c r="I2" s="432"/>
      <c r="J2" s="114"/>
      <c r="K2" s="114"/>
    </row>
    <row r="3" spans="1:15" s="70" customFormat="1" x14ac:dyDescent="0.2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5" s="70" customFormat="1" x14ac:dyDescent="0.2"/>
    <row r="5" spans="1:15" s="64" customFormat="1" ht="21" customHeight="1" x14ac:dyDescent="0.2">
      <c r="A5" s="245" t="s">
        <v>13</v>
      </c>
      <c r="B5" s="246"/>
      <c r="C5" s="246"/>
      <c r="D5" s="246"/>
      <c r="E5" s="246"/>
      <c r="F5" s="247"/>
      <c r="G5" s="246"/>
      <c r="H5" s="246"/>
      <c r="I5" s="247"/>
      <c r="J5" s="78"/>
    </row>
    <row r="6" spans="1:15" s="70" customFormat="1" ht="37" customHeight="1" x14ac:dyDescent="0.2">
      <c r="A6" s="99" t="s">
        <v>14</v>
      </c>
      <c r="B6" s="178" t="s">
        <v>15</v>
      </c>
      <c r="C6" s="178" t="s">
        <v>379</v>
      </c>
      <c r="D6" s="178" t="s">
        <v>16</v>
      </c>
      <c r="E6" s="178" t="s">
        <v>22</v>
      </c>
      <c r="F6" s="178" t="s">
        <v>18</v>
      </c>
      <c r="G6" s="178" t="s">
        <v>19</v>
      </c>
      <c r="H6" s="178" t="s">
        <v>362</v>
      </c>
      <c r="I6" s="248" t="s">
        <v>363</v>
      </c>
      <c r="J6" s="78"/>
      <c r="K6" s="69"/>
      <c r="L6" s="69"/>
      <c r="M6" s="69"/>
      <c r="N6" s="69"/>
      <c r="O6" s="69"/>
    </row>
    <row r="7" spans="1:15" s="70" customFormat="1" ht="37" customHeight="1" x14ac:dyDescent="0.3">
      <c r="A7" s="115" t="s">
        <v>380</v>
      </c>
      <c r="B7" s="182"/>
      <c r="C7" s="55"/>
      <c r="D7" s="75"/>
      <c r="E7" s="75"/>
      <c r="F7" s="182"/>
      <c r="G7" s="182"/>
      <c r="H7" s="84"/>
      <c r="I7" s="249"/>
      <c r="J7" s="78"/>
      <c r="K7" s="69"/>
      <c r="L7" s="69"/>
      <c r="M7" s="69"/>
      <c r="N7" s="69"/>
      <c r="O7" s="69"/>
    </row>
    <row r="8" spans="1:15" s="70" customFormat="1" ht="37" customHeight="1" x14ac:dyDescent="0.3">
      <c r="A8" s="36" t="s">
        <v>440</v>
      </c>
      <c r="B8" s="179"/>
      <c r="C8" s="93"/>
      <c r="D8" s="75"/>
      <c r="E8" s="75"/>
      <c r="F8" s="93"/>
      <c r="G8" s="179"/>
      <c r="H8" s="84"/>
      <c r="I8" s="90"/>
      <c r="J8" s="78"/>
      <c r="K8" s="69"/>
      <c r="L8" s="69"/>
      <c r="M8" s="69"/>
      <c r="N8" s="69"/>
      <c r="O8" s="69"/>
    </row>
    <row r="9" spans="1:15" s="70" customFormat="1" ht="37" customHeight="1" x14ac:dyDescent="0.3">
      <c r="A9" s="36" t="s">
        <v>381</v>
      </c>
      <c r="B9" s="179"/>
      <c r="C9" s="93"/>
      <c r="D9" s="75"/>
      <c r="E9" s="75"/>
      <c r="F9" s="93"/>
      <c r="G9" s="179"/>
      <c r="H9" s="84"/>
      <c r="I9" s="90"/>
      <c r="J9" s="78"/>
      <c r="K9" s="69"/>
      <c r="L9" s="69"/>
      <c r="M9" s="69"/>
      <c r="N9" s="69"/>
      <c r="O9" s="69"/>
    </row>
    <row r="10" spans="1:15" s="70" customFormat="1" ht="37" customHeight="1" x14ac:dyDescent="0.3">
      <c r="A10" s="36" t="s">
        <v>441</v>
      </c>
      <c r="B10" s="179"/>
      <c r="C10" s="93"/>
      <c r="D10" s="75"/>
      <c r="E10" s="75"/>
      <c r="F10" s="93"/>
      <c r="G10" s="179"/>
      <c r="H10" s="84"/>
      <c r="I10" s="90"/>
      <c r="J10" s="123"/>
      <c r="K10" s="69"/>
      <c r="L10" s="69"/>
      <c r="M10" s="69"/>
    </row>
    <row r="11" spans="1:15" s="70" customFormat="1" ht="37" customHeight="1" x14ac:dyDescent="0.3">
      <c r="A11" s="96" t="s">
        <v>427</v>
      </c>
      <c r="B11" s="180"/>
      <c r="C11" s="94"/>
      <c r="D11" s="30"/>
      <c r="E11" s="44"/>
      <c r="F11" s="94"/>
      <c r="G11" s="180"/>
      <c r="H11" s="85"/>
      <c r="I11" s="89"/>
      <c r="J11" s="69"/>
      <c r="K11" s="69"/>
      <c r="L11" s="69"/>
      <c r="M11" s="69"/>
    </row>
    <row r="12" spans="1:15" s="70" customFormat="1" ht="21" customHeight="1" x14ac:dyDescent="0.2">
      <c r="A12" s="33"/>
      <c r="E12" s="76"/>
      <c r="I12" s="69"/>
      <c r="J12" s="69"/>
      <c r="K12" s="69"/>
      <c r="L12" s="69"/>
      <c r="M12" s="69"/>
    </row>
    <row r="13" spans="1:15" s="70" customFormat="1" ht="21" customHeight="1" x14ac:dyDescent="0.2">
      <c r="A13" s="489" t="s">
        <v>364</v>
      </c>
      <c r="B13" s="489"/>
      <c r="C13" s="489"/>
      <c r="D13" s="489"/>
      <c r="E13" s="116"/>
      <c r="F13" s="47"/>
      <c r="G13" s="47"/>
      <c r="H13" s="47"/>
      <c r="I13" s="272"/>
      <c r="J13" s="273"/>
      <c r="K13" s="69"/>
      <c r="L13" s="69"/>
    </row>
    <row r="14" spans="1:15" s="70" customFormat="1" ht="38" customHeight="1" x14ac:dyDescent="0.2">
      <c r="A14" s="99" t="s">
        <v>14</v>
      </c>
      <c r="B14" s="113" t="s">
        <v>15</v>
      </c>
      <c r="C14" s="113" t="s">
        <v>379</v>
      </c>
      <c r="D14" s="113" t="s">
        <v>16</v>
      </c>
      <c r="E14" s="113" t="s">
        <v>22</v>
      </c>
      <c r="F14" s="138" t="s">
        <v>18</v>
      </c>
      <c r="G14" s="262" t="s">
        <v>634</v>
      </c>
      <c r="H14" s="113" t="s">
        <v>362</v>
      </c>
      <c r="I14" s="248" t="s">
        <v>363</v>
      </c>
      <c r="J14" s="69"/>
      <c r="K14" s="69"/>
      <c r="L14" s="69"/>
    </row>
    <row r="15" spans="1:15" s="70" customFormat="1" ht="38" customHeight="1" x14ac:dyDescent="0.3">
      <c r="A15" s="115" t="s">
        <v>428</v>
      </c>
      <c r="B15" s="100"/>
      <c r="C15" s="100"/>
      <c r="D15" s="75"/>
      <c r="E15" s="75"/>
      <c r="F15" s="55"/>
      <c r="G15" s="271"/>
      <c r="H15" s="84"/>
      <c r="I15" s="249"/>
      <c r="J15" s="69"/>
      <c r="K15" s="69"/>
      <c r="L15" s="69"/>
    </row>
    <row r="16" spans="1:15" s="70" customFormat="1" ht="38" customHeight="1" x14ac:dyDescent="0.3">
      <c r="A16" s="36" t="s">
        <v>382</v>
      </c>
      <c r="B16" s="82"/>
      <c r="C16" s="82"/>
      <c r="D16" s="75"/>
      <c r="E16" s="75"/>
      <c r="F16" s="93"/>
      <c r="G16" s="93"/>
      <c r="H16" s="84"/>
      <c r="I16" s="258"/>
      <c r="J16" s="273"/>
      <c r="K16" s="69"/>
      <c r="L16" s="69"/>
    </row>
    <row r="17" spans="1:12" s="70" customFormat="1" ht="38" customHeight="1" x14ac:dyDescent="0.3">
      <c r="A17" s="36" t="s">
        <v>383</v>
      </c>
      <c r="B17" s="82"/>
      <c r="C17" s="82"/>
      <c r="D17" s="75"/>
      <c r="E17" s="75"/>
      <c r="F17" s="93"/>
      <c r="G17" s="93"/>
      <c r="H17" s="84"/>
      <c r="I17" s="258"/>
      <c r="J17" s="273"/>
      <c r="K17" s="69"/>
      <c r="L17" s="69"/>
    </row>
    <row r="18" spans="1:12" s="70" customFormat="1" ht="38" customHeight="1" x14ac:dyDescent="0.3">
      <c r="A18" s="36" t="s">
        <v>442</v>
      </c>
      <c r="B18" s="82"/>
      <c r="C18" s="82"/>
      <c r="D18" s="75"/>
      <c r="E18" s="75"/>
      <c r="F18" s="93"/>
      <c r="G18" s="93"/>
      <c r="H18" s="84"/>
      <c r="I18" s="90"/>
      <c r="J18" s="69"/>
      <c r="K18" s="69"/>
    </row>
    <row r="19" spans="1:12" s="70" customFormat="1" ht="38" customHeight="1" x14ac:dyDescent="0.3">
      <c r="A19" s="96" t="s">
        <v>610</v>
      </c>
      <c r="B19" s="110"/>
      <c r="C19" s="110"/>
      <c r="D19" s="30"/>
      <c r="E19" s="44"/>
      <c r="F19" s="94"/>
      <c r="G19" s="94"/>
      <c r="H19" s="85"/>
      <c r="I19" s="259"/>
      <c r="J19" s="273"/>
      <c r="K19" s="69"/>
    </row>
    <row r="20" spans="1:12" s="70" customFormat="1" ht="21" customHeight="1" x14ac:dyDescent="0.2">
      <c r="A20" s="33"/>
      <c r="E20" s="76"/>
      <c r="I20" s="69"/>
      <c r="J20" s="69"/>
      <c r="K20" s="69"/>
      <c r="L20" s="69"/>
    </row>
    <row r="21" spans="1:12" s="70" customFormat="1" ht="21" customHeight="1" x14ac:dyDescent="0.2">
      <c r="A21" s="489" t="s">
        <v>365</v>
      </c>
      <c r="B21" s="489"/>
      <c r="C21" s="489"/>
      <c r="D21" s="489"/>
      <c r="E21" s="47"/>
      <c r="F21" s="116"/>
      <c r="G21" s="47"/>
      <c r="H21" s="47"/>
      <c r="I21" s="47"/>
      <c r="J21" s="69"/>
      <c r="K21" s="69"/>
      <c r="L21" s="69"/>
    </row>
    <row r="22" spans="1:12" s="70" customFormat="1" ht="32.25" customHeight="1" x14ac:dyDescent="0.2">
      <c r="A22" s="99" t="s">
        <v>14</v>
      </c>
      <c r="B22" s="113" t="s">
        <v>15</v>
      </c>
      <c r="C22" s="113" t="s">
        <v>379</v>
      </c>
      <c r="D22" s="113" t="s">
        <v>16</v>
      </c>
      <c r="E22" s="113" t="s">
        <v>22</v>
      </c>
      <c r="F22" s="113" t="s">
        <v>362</v>
      </c>
      <c r="G22" s="480" t="s">
        <v>363</v>
      </c>
      <c r="H22" s="481"/>
      <c r="I22" s="482"/>
      <c r="J22" s="69"/>
      <c r="K22" s="69"/>
      <c r="L22" s="69"/>
    </row>
    <row r="23" spans="1:12" s="70" customFormat="1" ht="19" customHeight="1" x14ac:dyDescent="0.2">
      <c r="A23" s="108" t="s">
        <v>86</v>
      </c>
      <c r="B23" s="112"/>
      <c r="C23" s="112"/>
      <c r="D23" s="112"/>
      <c r="E23" s="112"/>
      <c r="F23" s="112"/>
      <c r="G23" s="260"/>
      <c r="H23" s="260"/>
      <c r="I23" s="261"/>
      <c r="J23" s="69"/>
      <c r="K23" s="69"/>
      <c r="L23" s="69"/>
    </row>
    <row r="24" spans="1:12" s="70" customFormat="1" ht="37" customHeight="1" x14ac:dyDescent="0.3">
      <c r="A24" s="36" t="s">
        <v>384</v>
      </c>
      <c r="B24" s="82"/>
      <c r="C24" s="82"/>
      <c r="D24" s="75"/>
      <c r="E24" s="75"/>
      <c r="F24" s="84"/>
      <c r="G24" s="483"/>
      <c r="H24" s="484"/>
      <c r="I24" s="485"/>
      <c r="J24" s="69"/>
      <c r="K24" s="69"/>
      <c r="L24" s="69"/>
    </row>
    <row r="25" spans="1:12" s="70" customFormat="1" ht="37" customHeight="1" x14ac:dyDescent="0.2">
      <c r="A25" s="96" t="s">
        <v>385</v>
      </c>
      <c r="B25" s="110"/>
      <c r="C25" s="110"/>
      <c r="D25" s="30"/>
      <c r="E25" s="110"/>
      <c r="F25" s="110"/>
      <c r="G25" s="486"/>
      <c r="H25" s="487"/>
      <c r="I25" s="488"/>
      <c r="J25" s="69"/>
      <c r="K25" s="69"/>
      <c r="L25" s="69"/>
    </row>
    <row r="26" spans="1:12" s="70" customFormat="1" ht="19" customHeight="1" x14ac:dyDescent="0.2">
      <c r="A26" s="109" t="s">
        <v>386</v>
      </c>
      <c r="B26" s="111"/>
      <c r="C26" s="111"/>
      <c r="D26" s="111"/>
      <c r="E26" s="111"/>
      <c r="F26" s="111"/>
      <c r="G26" s="449"/>
      <c r="H26" s="449"/>
      <c r="I26" s="450"/>
      <c r="J26" s="69"/>
      <c r="K26" s="69"/>
      <c r="L26" s="69"/>
    </row>
    <row r="27" spans="1:12" s="70" customFormat="1" ht="37" customHeight="1" x14ac:dyDescent="0.3">
      <c r="A27" s="36" t="s">
        <v>387</v>
      </c>
      <c r="B27" s="82"/>
      <c r="C27" s="82"/>
      <c r="D27" s="75"/>
      <c r="E27" s="75"/>
      <c r="F27" s="84"/>
      <c r="G27" s="483"/>
      <c r="H27" s="484"/>
      <c r="I27" s="485"/>
      <c r="J27" s="69"/>
      <c r="K27" s="69"/>
      <c r="L27" s="69"/>
    </row>
    <row r="28" spans="1:12" s="70" customFormat="1" ht="37" customHeight="1" x14ac:dyDescent="0.2">
      <c r="A28" s="96" t="s">
        <v>388</v>
      </c>
      <c r="B28" s="110"/>
      <c r="C28" s="110"/>
      <c r="D28" s="30"/>
      <c r="E28" s="110"/>
      <c r="F28" s="110"/>
      <c r="G28" s="486"/>
      <c r="H28" s="487"/>
      <c r="I28" s="488"/>
      <c r="J28" s="69"/>
      <c r="K28" s="69"/>
      <c r="L28" s="69"/>
    </row>
    <row r="29" spans="1:12" s="70" customFormat="1" ht="19" customHeight="1" x14ac:dyDescent="0.2">
      <c r="A29" s="109" t="s">
        <v>389</v>
      </c>
      <c r="B29" s="111"/>
      <c r="C29" s="111"/>
      <c r="D29" s="111"/>
      <c r="E29" s="111"/>
      <c r="F29" s="111"/>
      <c r="G29" s="449"/>
      <c r="H29" s="449"/>
      <c r="I29" s="450"/>
      <c r="J29" s="69"/>
      <c r="K29" s="69"/>
      <c r="L29" s="69"/>
    </row>
    <row r="30" spans="1:12" s="70" customFormat="1" ht="37" customHeight="1" x14ac:dyDescent="0.3">
      <c r="A30" s="36" t="s">
        <v>390</v>
      </c>
      <c r="B30" s="82"/>
      <c r="C30" s="82"/>
      <c r="D30" s="75"/>
      <c r="E30" s="75"/>
      <c r="F30" s="84"/>
      <c r="G30" s="483"/>
      <c r="H30" s="484"/>
      <c r="I30" s="485"/>
      <c r="J30" s="69"/>
      <c r="K30" s="69"/>
      <c r="L30" s="69"/>
    </row>
    <row r="31" spans="1:12" s="70" customFormat="1" ht="37" customHeight="1" x14ac:dyDescent="0.2">
      <c r="A31" s="96" t="s">
        <v>391</v>
      </c>
      <c r="B31" s="110"/>
      <c r="C31" s="110"/>
      <c r="D31" s="30"/>
      <c r="E31" s="110"/>
      <c r="F31" s="110"/>
      <c r="G31" s="486"/>
      <c r="H31" s="487"/>
      <c r="I31" s="488"/>
      <c r="J31" s="69"/>
      <c r="K31" s="69"/>
      <c r="L31" s="69"/>
    </row>
    <row r="32" spans="1:12" s="70" customFormat="1" ht="19" customHeight="1" x14ac:dyDescent="0.2">
      <c r="A32" s="109" t="s">
        <v>441</v>
      </c>
      <c r="B32" s="111"/>
      <c r="C32" s="111"/>
      <c r="D32" s="111"/>
      <c r="E32" s="111"/>
      <c r="F32" s="111"/>
      <c r="G32" s="449"/>
      <c r="H32" s="449"/>
      <c r="I32" s="450"/>
      <c r="J32" s="69"/>
      <c r="K32" s="69"/>
      <c r="L32" s="69"/>
    </row>
    <row r="33" spans="1:14" s="70" customFormat="1" ht="37" customHeight="1" x14ac:dyDescent="0.3">
      <c r="A33" s="36" t="s">
        <v>392</v>
      </c>
      <c r="B33" s="82"/>
      <c r="C33" s="82"/>
      <c r="D33" s="75"/>
      <c r="E33" s="75"/>
      <c r="F33" s="84"/>
      <c r="G33" s="483"/>
      <c r="H33" s="484"/>
      <c r="I33" s="485"/>
      <c r="J33" s="69"/>
      <c r="K33" s="69"/>
    </row>
    <row r="34" spans="1:14" s="70" customFormat="1" ht="37" customHeight="1" x14ac:dyDescent="0.2">
      <c r="A34" s="96" t="s">
        <v>393</v>
      </c>
      <c r="B34" s="110"/>
      <c r="C34" s="110"/>
      <c r="D34" s="30"/>
      <c r="E34" s="110"/>
      <c r="F34" s="110"/>
      <c r="G34" s="486"/>
      <c r="H34" s="487"/>
      <c r="I34" s="488"/>
      <c r="J34" s="69"/>
      <c r="K34" s="69"/>
    </row>
    <row r="35" spans="1:14" s="70" customFormat="1" ht="19" customHeight="1" x14ac:dyDescent="0.2">
      <c r="A35" s="109" t="s">
        <v>427</v>
      </c>
      <c r="B35" s="111"/>
      <c r="C35" s="111"/>
      <c r="D35" s="111"/>
      <c r="E35" s="111"/>
      <c r="F35" s="111"/>
      <c r="G35" s="449"/>
      <c r="H35" s="449"/>
      <c r="I35" s="450"/>
      <c r="J35" s="69"/>
      <c r="K35" s="78"/>
      <c r="L35" s="69"/>
      <c r="M35" s="69"/>
      <c r="N35" s="69"/>
    </row>
    <row r="36" spans="1:14" s="70" customFormat="1" ht="37" customHeight="1" x14ac:dyDescent="0.3">
      <c r="A36" s="36" t="s">
        <v>394</v>
      </c>
      <c r="B36" s="82"/>
      <c r="C36" s="82"/>
      <c r="D36" s="75"/>
      <c r="E36" s="75"/>
      <c r="F36" s="84"/>
      <c r="G36" s="483"/>
      <c r="H36" s="484"/>
      <c r="I36" s="485"/>
      <c r="J36" s="69"/>
      <c r="K36" s="69"/>
      <c r="L36" s="69"/>
      <c r="M36" s="69"/>
      <c r="N36" s="69"/>
    </row>
    <row r="37" spans="1:14" s="70" customFormat="1" ht="37" customHeight="1" x14ac:dyDescent="0.2">
      <c r="A37" s="96" t="s">
        <v>611</v>
      </c>
      <c r="B37" s="110"/>
      <c r="C37" s="110"/>
      <c r="D37" s="30"/>
      <c r="E37" s="110"/>
      <c r="F37" s="110"/>
      <c r="G37" s="486"/>
      <c r="H37" s="487"/>
      <c r="I37" s="488"/>
      <c r="J37" s="69"/>
      <c r="K37" s="69"/>
      <c r="L37" s="69"/>
      <c r="M37" s="69"/>
      <c r="N37" s="69"/>
    </row>
    <row r="38" spans="1:14" s="70" customFormat="1" ht="21" customHeight="1" x14ac:dyDescent="0.2">
      <c r="A38" s="76"/>
      <c r="C38" s="19"/>
      <c r="I38" s="69"/>
      <c r="J38" s="69"/>
      <c r="K38" s="69"/>
      <c r="L38" s="69"/>
      <c r="M38" s="69"/>
      <c r="N38" s="69"/>
    </row>
    <row r="39" spans="1:14" s="70" customFormat="1" ht="21" customHeight="1" x14ac:dyDescent="0.2">
      <c r="A39" s="72" t="s">
        <v>606</v>
      </c>
      <c r="B39" s="72"/>
      <c r="C39" s="72"/>
      <c r="D39" s="72"/>
      <c r="E39" s="47"/>
      <c r="F39" s="116"/>
      <c r="G39" s="47"/>
      <c r="H39" s="47"/>
      <c r="I39" s="47"/>
      <c r="J39" s="69"/>
      <c r="K39" s="69"/>
      <c r="L39" s="69"/>
      <c r="M39" s="69"/>
      <c r="N39" s="69"/>
    </row>
    <row r="40" spans="1:14" s="70" customFormat="1" ht="37" customHeight="1" x14ac:dyDescent="0.2">
      <c r="A40" s="250" t="s">
        <v>14</v>
      </c>
      <c r="B40" s="251" t="s">
        <v>15</v>
      </c>
      <c r="C40" s="251" t="s">
        <v>379</v>
      </c>
      <c r="D40" s="251" t="s">
        <v>16</v>
      </c>
      <c r="E40" s="251" t="s">
        <v>22</v>
      </c>
      <c r="F40" s="251" t="s">
        <v>18</v>
      </c>
      <c r="G40" s="251" t="s">
        <v>634</v>
      </c>
      <c r="H40" s="251" t="s">
        <v>362</v>
      </c>
      <c r="I40" s="252" t="s">
        <v>363</v>
      </c>
      <c r="J40" s="69"/>
      <c r="K40" s="69"/>
      <c r="L40" s="69"/>
      <c r="M40" s="69"/>
      <c r="N40" s="69"/>
    </row>
    <row r="41" spans="1:14" s="70" customFormat="1" ht="37" customHeight="1" x14ac:dyDescent="0.3">
      <c r="A41" s="253" t="s">
        <v>635</v>
      </c>
      <c r="B41" s="254"/>
      <c r="C41" s="254"/>
      <c r="D41" s="243"/>
      <c r="E41" s="244"/>
      <c r="F41" s="180"/>
      <c r="G41" s="255"/>
      <c r="H41" s="140"/>
      <c r="I41" s="256"/>
      <c r="J41" s="69"/>
      <c r="K41" s="69"/>
      <c r="L41" s="69"/>
      <c r="M41" s="69"/>
      <c r="N41" s="69"/>
    </row>
    <row r="42" spans="1:14" s="70" customFormat="1" ht="21" customHeight="1" x14ac:dyDescent="0.2">
      <c r="A42" s="76"/>
      <c r="C42" s="19"/>
      <c r="I42" s="69"/>
      <c r="J42" s="69"/>
      <c r="K42" s="69"/>
      <c r="L42" s="69"/>
      <c r="M42" s="69"/>
      <c r="N42" s="69"/>
    </row>
    <row r="43" spans="1:14" s="70" customFormat="1" ht="21" customHeight="1" x14ac:dyDescent="0.2">
      <c r="A43" s="489" t="s">
        <v>607</v>
      </c>
      <c r="B43" s="489"/>
      <c r="C43" s="489"/>
      <c r="D43" s="489"/>
      <c r="E43" s="47"/>
      <c r="F43" s="116"/>
      <c r="G43" s="47"/>
      <c r="H43" s="47"/>
      <c r="I43" s="47"/>
      <c r="J43" s="69"/>
      <c r="K43" s="69"/>
      <c r="L43" s="69"/>
      <c r="M43" s="69"/>
    </row>
    <row r="44" spans="1:14" s="70" customFormat="1" ht="37" customHeight="1" x14ac:dyDescent="0.2">
      <c r="A44" s="250" t="s">
        <v>14</v>
      </c>
      <c r="B44" s="251" t="s">
        <v>15</v>
      </c>
      <c r="C44" s="251" t="s">
        <v>379</v>
      </c>
      <c r="D44" s="251" t="s">
        <v>16</v>
      </c>
      <c r="E44" s="251" t="s">
        <v>22</v>
      </c>
      <c r="F44" s="251" t="s">
        <v>18</v>
      </c>
      <c r="G44" s="251" t="s">
        <v>634</v>
      </c>
      <c r="H44" s="251" t="s">
        <v>362</v>
      </c>
      <c r="I44" s="252" t="s">
        <v>363</v>
      </c>
      <c r="J44" s="69"/>
      <c r="K44" s="69"/>
      <c r="L44" s="69"/>
    </row>
    <row r="45" spans="1:14" ht="37" customHeight="1" x14ac:dyDescent="0.3">
      <c r="A45" s="96" t="s">
        <v>395</v>
      </c>
      <c r="B45" s="180"/>
      <c r="C45" s="255"/>
      <c r="D45" s="243"/>
      <c r="E45" s="244"/>
      <c r="F45" s="180"/>
      <c r="G45" s="255"/>
      <c r="H45" s="140"/>
      <c r="I45" s="257"/>
    </row>
    <row r="47" spans="1:14" x14ac:dyDescent="0.2">
      <c r="F47" s="70"/>
      <c r="G47" s="70"/>
    </row>
    <row r="48" spans="1:14" x14ac:dyDescent="0.2">
      <c r="F48" s="70"/>
      <c r="G48" s="70"/>
    </row>
    <row r="49" spans="6:7" x14ac:dyDescent="0.2">
      <c r="F49" s="70"/>
      <c r="G49" s="70"/>
    </row>
    <row r="50" spans="6:7" x14ac:dyDescent="0.2">
      <c r="F50" s="70"/>
      <c r="G50" s="70"/>
    </row>
    <row r="51" spans="6:7" x14ac:dyDescent="0.2">
      <c r="F51" s="70"/>
      <c r="G51" s="70"/>
    </row>
    <row r="52" spans="6:7" x14ac:dyDescent="0.2">
      <c r="F52" s="70"/>
      <c r="G52" s="70"/>
    </row>
    <row r="53" spans="6:7" x14ac:dyDescent="0.2">
      <c r="F53" s="70"/>
      <c r="G53" s="70"/>
    </row>
    <row r="54" spans="6:7" x14ac:dyDescent="0.2">
      <c r="F54" s="64"/>
      <c r="G54" s="64"/>
    </row>
    <row r="55" spans="6:7" x14ac:dyDescent="0.2">
      <c r="F55" s="70"/>
      <c r="G55" s="70"/>
    </row>
    <row r="56" spans="6:7" x14ac:dyDescent="0.2">
      <c r="F56" s="70"/>
      <c r="G56" s="70"/>
    </row>
    <row r="57" spans="6:7" x14ac:dyDescent="0.2">
      <c r="F57" s="70"/>
      <c r="G57" s="70"/>
    </row>
    <row r="58" spans="6:7" x14ac:dyDescent="0.2">
      <c r="F58" s="76"/>
      <c r="G58" s="76"/>
    </row>
    <row r="59" spans="6:7" x14ac:dyDescent="0.2">
      <c r="F59" s="76"/>
      <c r="G59" s="76"/>
    </row>
    <row r="60" spans="6:7" x14ac:dyDescent="0.2">
      <c r="F60" s="76"/>
      <c r="G60" s="76"/>
    </row>
  </sheetData>
  <mergeCells count="20">
    <mergeCell ref="A43:D43"/>
    <mergeCell ref="G35:I35"/>
    <mergeCell ref="G36:I36"/>
    <mergeCell ref="A13:D13"/>
    <mergeCell ref="A21:D21"/>
    <mergeCell ref="G37:I37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A1:I1"/>
    <mergeCell ref="A2:I2"/>
    <mergeCell ref="G22:I22"/>
    <mergeCell ref="G24:I24"/>
    <mergeCell ref="G25:I25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'Data Validation'!$E$5:$E$6</xm:f>
          </x14:formula1>
          <xm:sqref>H7:H11 H15:H19 F27:F28 F30:F31 F33:F34 F36:F37 H41 H45 F24:F25</xm:sqref>
        </x14:dataValidation>
        <x14:dataValidation type="list" allowBlank="1" showInputMessage="1" showErrorMessage="1" xr:uid="{00000000-0002-0000-0200-000001000000}">
          <x14:formula1>
            <xm:f>'Data Validation'!$AH$5:$AH$159</xm:f>
          </x14:formula1>
          <xm:sqref>D7:D11 D15:D19 D36:D37 D33:D34 D30:D31 D27:D28 D24:D25 D45 D41</xm:sqref>
        </x14:dataValidation>
        <x14:dataValidation type="list" allowBlank="1" showInputMessage="1" showErrorMessage="1" xr:uid="{00000000-0002-0000-0200-000002000000}">
          <x14:formula1>
            <xm:f>'Data Validation'!$C$5:$C$8</xm:f>
          </x14:formula1>
          <xm:sqref>E7:E11 E15:E19 E36:E37 E33:E34 E30:E31 E27:E28 E24:E25 E45 E41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"/>
  <sheetViews>
    <sheetView showGridLines="0" zoomScale="60" zoomScaleNormal="60" zoomScaleSheetLayoutView="100" workbookViewId="0">
      <selection activeCell="A10" sqref="A10"/>
    </sheetView>
    <sheetView workbookViewId="1">
      <selection sqref="A1:F1"/>
    </sheetView>
  </sheetViews>
  <sheetFormatPr baseColWidth="10" defaultColWidth="10.83203125" defaultRowHeight="15" x14ac:dyDescent="0.2"/>
  <cols>
    <col min="1" max="1" width="32.83203125" customWidth="1"/>
    <col min="2" max="2" width="19.5" customWidth="1"/>
    <col min="3" max="3" width="13.83203125" customWidth="1"/>
    <col min="4" max="4" width="25.83203125" customWidth="1"/>
    <col min="5" max="5" width="23.5" style="69" customWidth="1"/>
    <col min="6" max="6" width="49" customWidth="1"/>
    <col min="7" max="7" width="38.5" customWidth="1"/>
  </cols>
  <sheetData>
    <row r="1" spans="1:7" ht="28.5" customHeight="1" x14ac:dyDescent="0.3">
      <c r="A1" s="431" t="s">
        <v>396</v>
      </c>
      <c r="B1" s="431"/>
      <c r="C1" s="431"/>
      <c r="D1" s="431"/>
      <c r="E1" s="431"/>
      <c r="F1" s="431"/>
    </row>
    <row r="2" spans="1:7" ht="15" customHeight="1" x14ac:dyDescent="0.2">
      <c r="A2" s="490" t="s">
        <v>429</v>
      </c>
      <c r="B2" s="490"/>
      <c r="C2" s="490"/>
      <c r="D2" s="490"/>
      <c r="E2" s="490"/>
      <c r="F2" s="490"/>
    </row>
    <row r="3" spans="1:7" x14ac:dyDescent="0.2">
      <c r="A3" s="490"/>
      <c r="B3" s="490"/>
      <c r="C3" s="490"/>
      <c r="D3" s="490"/>
      <c r="E3" s="490"/>
      <c r="F3" s="490"/>
    </row>
    <row r="5" spans="1:7" ht="17" x14ac:dyDescent="0.2">
      <c r="A5" s="12" t="s">
        <v>25</v>
      </c>
      <c r="B5" s="13"/>
      <c r="C5" s="13"/>
      <c r="D5" s="13"/>
      <c r="E5" s="73"/>
      <c r="F5" s="13"/>
    </row>
    <row r="6" spans="1:7" ht="37" customHeight="1" x14ac:dyDescent="0.2">
      <c r="A6" s="14" t="s">
        <v>14</v>
      </c>
      <c r="B6" s="15" t="s">
        <v>376</v>
      </c>
      <c r="C6" s="15" t="s">
        <v>16</v>
      </c>
      <c r="D6" s="91" t="s">
        <v>22</v>
      </c>
      <c r="E6" s="87" t="s">
        <v>362</v>
      </c>
      <c r="F6" s="16" t="s">
        <v>363</v>
      </c>
    </row>
    <row r="7" spans="1:7" ht="37" customHeight="1" x14ac:dyDescent="0.3">
      <c r="A7" s="36" t="s">
        <v>26</v>
      </c>
      <c r="B7" s="26"/>
      <c r="C7" s="26"/>
      <c r="D7" s="26"/>
      <c r="E7" s="84"/>
      <c r="F7" s="29"/>
    </row>
    <row r="8" spans="1:7" s="35" customFormat="1" ht="37" customHeight="1" x14ac:dyDescent="0.3">
      <c r="A8" s="36" t="s">
        <v>27</v>
      </c>
      <c r="B8" s="26"/>
      <c r="C8" s="26"/>
      <c r="D8" s="26"/>
      <c r="E8" s="84"/>
      <c r="F8" s="29"/>
      <c r="G8" s="124"/>
    </row>
    <row r="9" spans="1:7" s="35" customFormat="1" ht="37" customHeight="1" x14ac:dyDescent="0.3">
      <c r="A9" s="36" t="s">
        <v>637</v>
      </c>
      <c r="B9" s="26"/>
      <c r="C9" s="26"/>
      <c r="D9" s="26"/>
      <c r="E9" s="84"/>
      <c r="F9" s="29"/>
    </row>
    <row r="10" spans="1:7" s="35" customFormat="1" ht="37" customHeight="1" x14ac:dyDescent="0.3">
      <c r="A10" s="39" t="s">
        <v>612</v>
      </c>
      <c r="B10" s="38"/>
      <c r="C10" s="28"/>
      <c r="D10" s="38"/>
      <c r="E10" s="85"/>
      <c r="F10" s="118"/>
    </row>
    <row r="11" spans="1:7" ht="24" x14ac:dyDescent="0.3">
      <c r="E11" s="117"/>
    </row>
    <row r="12" spans="1:7" s="172" customFormat="1" ht="17" x14ac:dyDescent="0.2">
      <c r="A12" s="72" t="s">
        <v>443</v>
      </c>
      <c r="B12" s="73"/>
      <c r="C12" s="170"/>
      <c r="D12" s="73"/>
      <c r="E12" s="73"/>
      <c r="F12" s="171"/>
    </row>
    <row r="13" spans="1:7" s="172" customFormat="1" ht="32" x14ac:dyDescent="0.2">
      <c r="A13" s="71" t="s">
        <v>14</v>
      </c>
      <c r="B13" s="87" t="s">
        <v>376</v>
      </c>
      <c r="C13" s="87" t="s">
        <v>16</v>
      </c>
      <c r="D13" s="91" t="s">
        <v>22</v>
      </c>
      <c r="E13" s="87" t="s">
        <v>362</v>
      </c>
      <c r="F13" s="88" t="s">
        <v>363</v>
      </c>
    </row>
    <row r="14" spans="1:7" s="172" customFormat="1" ht="40.5" customHeight="1" x14ac:dyDescent="0.3">
      <c r="A14" s="37" t="s">
        <v>636</v>
      </c>
      <c r="B14" s="173"/>
      <c r="C14" s="174"/>
      <c r="D14" s="173"/>
      <c r="E14" s="85"/>
      <c r="F14" s="175"/>
    </row>
  </sheetData>
  <mergeCells count="2">
    <mergeCell ref="A2:F3"/>
    <mergeCell ref="A1:F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'Data Validation'!$E$5:$E$6</xm:f>
          </x14:formula1>
          <xm:sqref>E7:E10 E14</xm:sqref>
        </x14:dataValidation>
        <x14:dataValidation type="list" allowBlank="1" showInputMessage="1" showErrorMessage="1" xr:uid="{00000000-0002-0000-0300-000001000000}">
          <x14:formula1>
            <xm:f>'Data Validation'!$AH$5:$AH$159</xm:f>
          </x14:formula1>
          <xm:sqref>C7:C10 C14</xm:sqref>
        </x14:dataValidation>
        <x14:dataValidation type="list" allowBlank="1" showInputMessage="1" showErrorMessage="1" xr:uid="{00000000-0002-0000-0300-000002000000}">
          <x14:formula1>
            <xm:f>'Data Validation'!$C$5:$C$8</xm:f>
          </x14:formula1>
          <xm:sqref>D7:D10 D14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1"/>
  <sheetViews>
    <sheetView showGridLines="0" zoomScale="60" zoomScaleNormal="60" workbookViewId="0">
      <selection activeCell="J16" sqref="J16"/>
    </sheetView>
    <sheetView workbookViewId="1">
      <selection sqref="A1:G1"/>
    </sheetView>
  </sheetViews>
  <sheetFormatPr baseColWidth="10" defaultColWidth="10.5" defaultRowHeight="15" x14ac:dyDescent="0.2"/>
  <cols>
    <col min="1" max="1" width="50" style="69" customWidth="1"/>
    <col min="2" max="3" width="21.5" style="69" customWidth="1"/>
    <col min="4" max="4" width="13.5" style="69" customWidth="1"/>
    <col min="5" max="5" width="20.5" style="69" customWidth="1"/>
    <col min="6" max="6" width="24.5" style="69" customWidth="1"/>
    <col min="7" max="7" width="45.5" style="69" customWidth="1"/>
    <col min="8" max="16384" width="10.5" style="69"/>
  </cols>
  <sheetData>
    <row r="1" spans="1:8" s="70" customFormat="1" ht="24" customHeight="1" x14ac:dyDescent="0.3">
      <c r="A1" s="431" t="s">
        <v>396</v>
      </c>
      <c r="B1" s="431"/>
      <c r="C1" s="431"/>
      <c r="D1" s="431"/>
      <c r="E1" s="431"/>
      <c r="F1" s="431"/>
      <c r="G1" s="431"/>
    </row>
    <row r="2" spans="1:8" s="70" customFormat="1" ht="15" customHeight="1" x14ac:dyDescent="0.2">
      <c r="A2" s="492" t="s">
        <v>397</v>
      </c>
      <c r="B2" s="492"/>
      <c r="C2" s="492"/>
      <c r="D2" s="492"/>
      <c r="E2" s="492"/>
      <c r="F2" s="492"/>
      <c r="G2" s="492"/>
    </row>
    <row r="3" spans="1:8" s="70" customFormat="1" ht="15" customHeight="1" x14ac:dyDescent="0.2"/>
    <row r="4" spans="1:8" ht="22" customHeight="1" x14ac:dyDescent="0.2">
      <c r="A4" s="227" t="s">
        <v>615</v>
      </c>
      <c r="B4" s="73"/>
      <c r="C4" s="73"/>
      <c r="D4" s="47"/>
      <c r="E4" s="47"/>
      <c r="F4" s="73"/>
      <c r="G4" s="73"/>
    </row>
    <row r="5" spans="1:8" ht="36" customHeight="1" x14ac:dyDescent="0.2">
      <c r="A5" s="71" t="s">
        <v>14</v>
      </c>
      <c r="B5" s="87" t="s">
        <v>376</v>
      </c>
      <c r="C5" s="87" t="s">
        <v>379</v>
      </c>
      <c r="D5" s="87" t="s">
        <v>16</v>
      </c>
      <c r="E5" s="186" t="s">
        <v>22</v>
      </c>
      <c r="F5" s="184" t="s">
        <v>362</v>
      </c>
      <c r="G5" s="88" t="s">
        <v>363</v>
      </c>
      <c r="H5" s="78"/>
    </row>
    <row r="6" spans="1:8" ht="36" customHeight="1" x14ac:dyDescent="0.3">
      <c r="A6" s="187" t="s">
        <v>398</v>
      </c>
      <c r="B6" s="188"/>
      <c r="C6" s="188"/>
      <c r="D6" s="93"/>
      <c r="E6" s="93"/>
      <c r="F6" s="84"/>
      <c r="G6" s="189"/>
    </row>
    <row r="7" spans="1:8" ht="36" customHeight="1" x14ac:dyDescent="0.3">
      <c r="A7" s="190" t="s">
        <v>430</v>
      </c>
      <c r="B7" s="181"/>
      <c r="C7" s="181"/>
      <c r="D7" s="93"/>
      <c r="E7" s="93"/>
      <c r="F7" s="84"/>
      <c r="G7" s="163"/>
    </row>
    <row r="8" spans="1:8" ht="36" customHeight="1" x14ac:dyDescent="0.3">
      <c r="A8" s="191" t="s">
        <v>613</v>
      </c>
      <c r="B8" s="185"/>
      <c r="C8" s="185"/>
      <c r="D8" s="28"/>
      <c r="E8" s="94"/>
      <c r="F8" s="85"/>
      <c r="G8" s="89"/>
    </row>
    <row r="9" spans="1:8" ht="22" customHeight="1" x14ac:dyDescent="0.2"/>
    <row r="10" spans="1:8" ht="22" customHeight="1" x14ac:dyDescent="0.2">
      <c r="A10" s="80" t="s">
        <v>616</v>
      </c>
      <c r="B10" s="81"/>
      <c r="C10" s="81"/>
      <c r="D10" s="81"/>
      <c r="E10" s="192"/>
      <c r="F10" s="81"/>
      <c r="G10" s="81"/>
    </row>
    <row r="11" spans="1:8" ht="36" customHeight="1" x14ac:dyDescent="0.2">
      <c r="A11" s="71" t="s">
        <v>14</v>
      </c>
      <c r="B11" s="87" t="s">
        <v>376</v>
      </c>
      <c r="C11" s="183" t="s">
        <v>379</v>
      </c>
      <c r="D11" s="87" t="s">
        <v>16</v>
      </c>
      <c r="E11" s="87" t="s">
        <v>22</v>
      </c>
      <c r="F11" s="186" t="s">
        <v>362</v>
      </c>
      <c r="G11" s="88" t="s">
        <v>363</v>
      </c>
    </row>
    <row r="12" spans="1:8" ht="36" customHeight="1" x14ac:dyDescent="0.3">
      <c r="A12" s="177" t="s">
        <v>617</v>
      </c>
      <c r="B12" s="188"/>
      <c r="C12" s="188"/>
      <c r="D12" s="93"/>
      <c r="E12" s="93"/>
      <c r="F12" s="84"/>
      <c r="G12" s="193"/>
    </row>
    <row r="13" spans="1:8" ht="36" customHeight="1" x14ac:dyDescent="0.3">
      <c r="A13" s="162" t="s">
        <v>618</v>
      </c>
      <c r="B13" s="181"/>
      <c r="C13" s="181"/>
      <c r="D13" s="93"/>
      <c r="E13" s="93"/>
      <c r="F13" s="84"/>
      <c r="G13" s="194"/>
    </row>
    <row r="14" spans="1:8" ht="36" customHeight="1" x14ac:dyDescent="0.3">
      <c r="A14" s="96" t="s">
        <v>619</v>
      </c>
      <c r="B14" s="185"/>
      <c r="C14" s="185"/>
      <c r="D14" s="28"/>
      <c r="E14" s="94"/>
      <c r="F14" s="85"/>
      <c r="G14" s="195"/>
    </row>
    <row r="15" spans="1:8" ht="22" customHeight="1" x14ac:dyDescent="0.2"/>
    <row r="16" spans="1:8" ht="22" customHeight="1" x14ac:dyDescent="0.2">
      <c r="A16" s="196" t="s">
        <v>605</v>
      </c>
      <c r="B16" s="197"/>
      <c r="C16" s="197"/>
      <c r="D16" s="197"/>
      <c r="E16" s="198"/>
      <c r="F16" s="197"/>
      <c r="G16" s="199"/>
    </row>
    <row r="17" spans="1:7" ht="36" customHeight="1" x14ac:dyDescent="0.2">
      <c r="A17" s="200" t="s">
        <v>14</v>
      </c>
      <c r="B17" s="201" t="s">
        <v>376</v>
      </c>
      <c r="C17" s="202" t="s">
        <v>379</v>
      </c>
      <c r="D17" s="203" t="s">
        <v>16</v>
      </c>
      <c r="E17" s="204" t="s">
        <v>22</v>
      </c>
      <c r="F17" s="201" t="s">
        <v>362</v>
      </c>
      <c r="G17" s="205" t="s">
        <v>363</v>
      </c>
    </row>
    <row r="18" spans="1:7" s="104" customFormat="1" ht="36" customHeight="1" x14ac:dyDescent="0.3">
      <c r="A18" s="206" t="s">
        <v>620</v>
      </c>
      <c r="B18" s="207"/>
      <c r="C18" s="207"/>
      <c r="D18" s="243"/>
      <c r="E18" s="244"/>
      <c r="F18" s="140"/>
      <c r="G18" s="208"/>
    </row>
    <row r="19" spans="1:7" s="104" customFormat="1" ht="22" customHeight="1" x14ac:dyDescent="0.2">
      <c r="A19" s="69"/>
      <c r="B19" s="69"/>
      <c r="C19" s="69"/>
      <c r="D19" s="69"/>
      <c r="E19" s="69"/>
      <c r="F19" s="69"/>
      <c r="G19" s="69"/>
    </row>
    <row r="20" spans="1:7" ht="22" customHeight="1" x14ac:dyDescent="0.2">
      <c r="A20" s="227" t="s">
        <v>621</v>
      </c>
      <c r="B20" s="73"/>
      <c r="C20" s="73"/>
      <c r="D20" s="47"/>
      <c r="E20" s="73"/>
      <c r="F20" s="73"/>
      <c r="G20" s="77"/>
    </row>
    <row r="21" spans="1:7" ht="22" customHeight="1" x14ac:dyDescent="0.2">
      <c r="A21" s="493" t="s">
        <v>622</v>
      </c>
      <c r="B21" s="494"/>
      <c r="C21" s="494"/>
      <c r="D21" s="494"/>
      <c r="E21" s="494"/>
      <c r="F21" s="494"/>
      <c r="G21" s="495"/>
    </row>
    <row r="22" spans="1:7" ht="36" customHeight="1" x14ac:dyDescent="0.2">
      <c r="A22" s="14" t="s">
        <v>14</v>
      </c>
      <c r="B22" s="98" t="s">
        <v>376</v>
      </c>
      <c r="C22" s="209" t="s">
        <v>379</v>
      </c>
      <c r="D22" s="98" t="s">
        <v>16</v>
      </c>
      <c r="E22" s="210" t="s">
        <v>22</v>
      </c>
      <c r="F22" s="209" t="s">
        <v>362</v>
      </c>
      <c r="G22" s="16" t="s">
        <v>363</v>
      </c>
    </row>
    <row r="23" spans="1:7" ht="36" customHeight="1" x14ac:dyDescent="0.3">
      <c r="A23" s="211" t="s">
        <v>386</v>
      </c>
      <c r="B23" s="212"/>
      <c r="C23" s="212"/>
      <c r="D23" s="93"/>
      <c r="E23" s="93"/>
      <c r="F23" s="84"/>
      <c r="G23" s="213"/>
    </row>
    <row r="24" spans="1:7" ht="36" customHeight="1" x14ac:dyDescent="0.3">
      <c r="A24" s="214" t="s">
        <v>86</v>
      </c>
      <c r="B24" s="215"/>
      <c r="C24" s="215"/>
      <c r="D24" s="93"/>
      <c r="E24" s="93"/>
      <c r="F24" s="84"/>
      <c r="G24" s="216"/>
    </row>
    <row r="25" spans="1:7" ht="36" customHeight="1" x14ac:dyDescent="0.3">
      <c r="A25" s="217" t="s">
        <v>389</v>
      </c>
      <c r="B25" s="218"/>
      <c r="C25" s="218"/>
      <c r="D25" s="93"/>
      <c r="E25" s="93"/>
      <c r="F25" s="84"/>
      <c r="G25" s="219"/>
    </row>
    <row r="26" spans="1:7" ht="36" customHeight="1" x14ac:dyDescent="0.3">
      <c r="A26" s="217" t="s">
        <v>441</v>
      </c>
      <c r="B26" s="218"/>
      <c r="C26" s="218"/>
      <c r="D26" s="93"/>
      <c r="E26" s="93"/>
      <c r="F26" s="84"/>
      <c r="G26" s="219"/>
    </row>
    <row r="27" spans="1:7" ht="36" customHeight="1" x14ac:dyDescent="0.3">
      <c r="A27" s="217" t="s">
        <v>623</v>
      </c>
      <c r="B27" s="218"/>
      <c r="C27" s="218"/>
      <c r="D27" s="93"/>
      <c r="E27" s="93"/>
      <c r="F27" s="84"/>
      <c r="G27" s="219"/>
    </row>
    <row r="28" spans="1:7" ht="36" customHeight="1" x14ac:dyDescent="0.3">
      <c r="A28" s="220" t="s">
        <v>624</v>
      </c>
      <c r="B28" s="221"/>
      <c r="C28" s="221"/>
      <c r="D28" s="28"/>
      <c r="E28" s="94"/>
      <c r="F28" s="85"/>
      <c r="G28" s="222"/>
    </row>
    <row r="29" spans="1:7" ht="22" customHeight="1" x14ac:dyDescent="0.2"/>
    <row r="30" spans="1:7" ht="22" customHeight="1" x14ac:dyDescent="0.2">
      <c r="A30" s="227" t="s">
        <v>625</v>
      </c>
      <c r="B30" s="73"/>
      <c r="C30" s="73"/>
      <c r="D30" s="47"/>
      <c r="E30" s="73"/>
      <c r="F30" s="73"/>
      <c r="G30" s="77"/>
    </row>
    <row r="31" spans="1:7" ht="38" customHeight="1" x14ac:dyDescent="0.2">
      <c r="A31" s="223" t="s">
        <v>14</v>
      </c>
      <c r="B31" s="224" t="s">
        <v>376</v>
      </c>
      <c r="C31" s="122" t="s">
        <v>379</v>
      </c>
      <c r="D31" s="224" t="s">
        <v>16</v>
      </c>
      <c r="E31" s="225" t="s">
        <v>22</v>
      </c>
      <c r="F31" s="122" t="s">
        <v>362</v>
      </c>
      <c r="G31" s="88" t="s">
        <v>363</v>
      </c>
    </row>
    <row r="32" spans="1:7" ht="38" customHeight="1" x14ac:dyDescent="0.3">
      <c r="A32" s="162" t="s">
        <v>626</v>
      </c>
      <c r="B32" s="181"/>
      <c r="C32" s="181"/>
      <c r="D32" s="93"/>
      <c r="E32" s="93"/>
      <c r="F32" s="84"/>
      <c r="G32" s="194"/>
    </row>
    <row r="33" spans="1:8" ht="38" customHeight="1" x14ac:dyDescent="0.3">
      <c r="A33" s="162" t="s">
        <v>400</v>
      </c>
      <c r="B33" s="181"/>
      <c r="C33" s="181"/>
      <c r="D33" s="93"/>
      <c r="E33" s="93"/>
      <c r="F33" s="84"/>
      <c r="G33" s="194"/>
    </row>
    <row r="34" spans="1:8" ht="38" customHeight="1" x14ac:dyDescent="0.3">
      <c r="A34" s="162" t="s">
        <v>431</v>
      </c>
      <c r="B34" s="181"/>
      <c r="C34" s="181"/>
      <c r="D34" s="93"/>
      <c r="E34" s="93"/>
      <c r="F34" s="84"/>
      <c r="G34" s="226"/>
    </row>
    <row r="35" spans="1:8" ht="38" customHeight="1" x14ac:dyDescent="0.3">
      <c r="A35" s="96" t="s">
        <v>627</v>
      </c>
      <c r="B35" s="185"/>
      <c r="C35" s="185"/>
      <c r="D35" s="28"/>
      <c r="E35" s="94"/>
      <c r="F35" s="85"/>
      <c r="G35" s="195"/>
    </row>
    <row r="36" spans="1:8" ht="22" customHeight="1" x14ac:dyDescent="0.2"/>
    <row r="37" spans="1:8" ht="22" customHeight="1" x14ac:dyDescent="0.2">
      <c r="A37" s="496" t="s">
        <v>628</v>
      </c>
      <c r="B37" s="496"/>
      <c r="C37" s="496"/>
      <c r="D37" s="496"/>
      <c r="E37" s="496"/>
      <c r="F37" s="496"/>
      <c r="G37" s="496"/>
    </row>
    <row r="38" spans="1:8" ht="22" customHeight="1" x14ac:dyDescent="0.2">
      <c r="A38" s="493" t="s">
        <v>629</v>
      </c>
      <c r="B38" s="494"/>
      <c r="C38" s="494"/>
      <c r="D38" s="494"/>
      <c r="E38" s="494"/>
      <c r="F38" s="494"/>
      <c r="G38" s="495"/>
      <c r="H38" s="78"/>
    </row>
    <row r="39" spans="1:8" ht="37" customHeight="1" x14ac:dyDescent="0.2">
      <c r="A39" s="71" t="s">
        <v>14</v>
      </c>
      <c r="B39" s="87" t="s">
        <v>376</v>
      </c>
      <c r="C39" s="87" t="s">
        <v>379</v>
      </c>
      <c r="D39" s="87" t="s">
        <v>16</v>
      </c>
      <c r="E39" s="87" t="s">
        <v>22</v>
      </c>
      <c r="F39" s="87" t="s">
        <v>362</v>
      </c>
      <c r="G39" s="92" t="s">
        <v>363</v>
      </c>
    </row>
    <row r="40" spans="1:8" ht="37" customHeight="1" x14ac:dyDescent="0.3">
      <c r="A40" s="211" t="s">
        <v>401</v>
      </c>
      <c r="B40" s="228"/>
      <c r="C40" s="212"/>
      <c r="D40" s="93"/>
      <c r="E40" s="93"/>
      <c r="F40" s="84"/>
      <c r="G40" s="213"/>
    </row>
    <row r="41" spans="1:8" ht="37" customHeight="1" x14ac:dyDescent="0.3">
      <c r="A41" s="214" t="s">
        <v>101</v>
      </c>
      <c r="B41" s="229"/>
      <c r="C41" s="215"/>
      <c r="D41" s="93"/>
      <c r="E41" s="93"/>
      <c r="F41" s="84"/>
      <c r="G41" s="216"/>
    </row>
    <row r="42" spans="1:8" ht="37" customHeight="1" x14ac:dyDescent="0.3">
      <c r="A42" s="214" t="s">
        <v>402</v>
      </c>
      <c r="B42" s="229"/>
      <c r="C42" s="215"/>
      <c r="D42" s="93"/>
      <c r="E42" s="93"/>
      <c r="F42" s="84"/>
      <c r="G42" s="216"/>
    </row>
    <row r="43" spans="1:8" ht="37" customHeight="1" x14ac:dyDescent="0.3">
      <c r="A43" s="214" t="s">
        <v>630</v>
      </c>
      <c r="B43" s="229"/>
      <c r="C43" s="215"/>
      <c r="D43" s="93"/>
      <c r="E43" s="93"/>
      <c r="F43" s="84"/>
      <c r="G43" s="216"/>
    </row>
    <row r="44" spans="1:8" ht="37" customHeight="1" x14ac:dyDescent="0.3">
      <c r="A44" s="214" t="s">
        <v>403</v>
      </c>
      <c r="B44" s="229"/>
      <c r="C44" s="215"/>
      <c r="D44" s="93"/>
      <c r="E44" s="93"/>
      <c r="F44" s="84"/>
      <c r="G44" s="216"/>
    </row>
    <row r="45" spans="1:8" ht="37" customHeight="1" x14ac:dyDescent="0.3">
      <c r="A45" s="230" t="s">
        <v>614</v>
      </c>
      <c r="B45" s="231"/>
      <c r="C45" s="232"/>
      <c r="D45" s="28"/>
      <c r="E45" s="94"/>
      <c r="F45" s="85"/>
      <c r="G45" s="233"/>
    </row>
    <row r="46" spans="1:8" ht="21" customHeight="1" x14ac:dyDescent="0.2"/>
    <row r="47" spans="1:8" ht="21" customHeight="1" x14ac:dyDescent="0.2">
      <c r="A47" s="491" t="s">
        <v>631</v>
      </c>
      <c r="B47" s="491"/>
      <c r="C47" s="491"/>
      <c r="D47" s="491"/>
      <c r="E47" s="491"/>
      <c r="F47" s="491"/>
      <c r="G47" s="491"/>
    </row>
    <row r="48" spans="1:8" ht="37" customHeight="1" x14ac:dyDescent="0.2">
      <c r="A48" s="102" t="s">
        <v>14</v>
      </c>
      <c r="B48" s="103" t="s">
        <v>376</v>
      </c>
      <c r="C48" s="87" t="s">
        <v>379</v>
      </c>
      <c r="D48" s="87" t="s">
        <v>16</v>
      </c>
      <c r="E48" s="87" t="s">
        <v>22</v>
      </c>
      <c r="F48" s="87" t="s">
        <v>362</v>
      </c>
      <c r="G48" s="119" t="s">
        <v>363</v>
      </c>
    </row>
    <row r="49" spans="1:7" ht="37" customHeight="1" x14ac:dyDescent="0.3">
      <c r="A49" s="234" t="s">
        <v>632</v>
      </c>
      <c r="B49" s="235"/>
      <c r="C49" s="212"/>
      <c r="D49" s="93"/>
      <c r="E49" s="93"/>
      <c r="F49" s="84"/>
      <c r="G49" s="236"/>
    </row>
    <row r="50" spans="1:7" ht="37" customHeight="1" x14ac:dyDescent="0.3">
      <c r="A50" s="237" t="s">
        <v>433</v>
      </c>
      <c r="B50" s="238"/>
      <c r="C50" s="215"/>
      <c r="D50" s="93"/>
      <c r="E50" s="93"/>
      <c r="F50" s="84"/>
      <c r="G50" s="239"/>
    </row>
    <row r="51" spans="1:7" ht="37" customHeight="1" x14ac:dyDescent="0.3">
      <c r="A51" s="240" t="s">
        <v>633</v>
      </c>
      <c r="B51" s="241"/>
      <c r="C51" s="232"/>
      <c r="D51" s="28"/>
      <c r="E51" s="94"/>
      <c r="F51" s="85"/>
      <c r="G51" s="242"/>
    </row>
  </sheetData>
  <mergeCells count="6">
    <mergeCell ref="A47:G47"/>
    <mergeCell ref="A1:G1"/>
    <mergeCell ref="A2:G2"/>
    <mergeCell ref="A21:G21"/>
    <mergeCell ref="A37:G37"/>
    <mergeCell ref="A38:G38"/>
  </mergeCells>
  <pageMargins left="0.75" right="0.75" top="1" bottom="1" header="0.5" footer="0.5"/>
  <pageSetup orientation="portrait" horizontalDpi="4294967292" verticalDpi="4294967292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'Data Validation'!$E$5:$E$6</xm:f>
          </x14:formula1>
          <xm:sqref>F6:F8 F12:F14 F18 F23:F28 F32:F35 F40:F45 F49:F51</xm:sqref>
        </x14:dataValidation>
        <x14:dataValidation type="list" allowBlank="1" showInputMessage="1" showErrorMessage="1" xr:uid="{00000000-0002-0000-0400-000001000000}">
          <x14:formula1>
            <xm:f>'Data Validation'!$AH$5:$AH$159</xm:f>
          </x14:formula1>
          <xm:sqref>D6:D8 D12:D14 D18 D23:D28 D32:D35 D40:D45 D49:D51</xm:sqref>
        </x14:dataValidation>
        <x14:dataValidation type="list" allowBlank="1" showInputMessage="1" showErrorMessage="1" xr:uid="{00000000-0002-0000-0400-000002000000}">
          <x14:formula1>
            <xm:f>'Data Validation'!$C$5:$C$8</xm:f>
          </x14:formula1>
          <xm:sqref>E6:E8 E12:E14 E18 E23:E28 E32:E35 E40:E45 E49:E51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9AC1C-6B59-CC44-B3D9-8622BD3D55AC}">
  <dimension ref="A1:S96"/>
  <sheetViews>
    <sheetView showGridLines="0" tabSelected="1" topLeftCell="D75" workbookViewId="0">
      <selection activeCell="Q77" sqref="Q77"/>
    </sheetView>
    <sheetView showGridLines="0" tabSelected="1" workbookViewId="1">
      <selection activeCell="C66" sqref="C66:C69"/>
    </sheetView>
  </sheetViews>
  <sheetFormatPr baseColWidth="10" defaultRowHeight="15" x14ac:dyDescent="0.2"/>
  <cols>
    <col min="4" max="4" width="39.1640625" customWidth="1"/>
  </cols>
  <sheetData>
    <row r="1" spans="1:19" ht="19" x14ac:dyDescent="0.25">
      <c r="A1" s="294" t="s">
        <v>651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</row>
    <row r="2" spans="1:19" ht="20" thickBot="1" x14ac:dyDescent="0.3">
      <c r="A2" s="296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19" ht="20" thickBot="1" x14ac:dyDescent="0.3">
      <c r="A3" s="296"/>
      <c r="B3" s="69"/>
      <c r="C3" s="69"/>
      <c r="D3" s="511" t="s">
        <v>652</v>
      </c>
      <c r="E3" s="512"/>
      <c r="F3" s="69"/>
      <c r="G3" s="69"/>
      <c r="H3" s="297" t="s">
        <v>42</v>
      </c>
      <c r="I3" s="298" t="s">
        <v>43</v>
      </c>
      <c r="J3" s="69"/>
      <c r="K3" s="69"/>
      <c r="L3" s="69"/>
      <c r="M3" s="69"/>
      <c r="N3" s="69"/>
      <c r="O3" s="69"/>
      <c r="P3" s="69"/>
      <c r="Q3" s="69"/>
      <c r="R3" s="69"/>
      <c r="S3" s="69"/>
    </row>
    <row r="4" spans="1:19" ht="19" x14ac:dyDescent="0.25">
      <c r="A4" s="296"/>
      <c r="B4" s="69"/>
      <c r="C4" s="69"/>
      <c r="D4" s="299" t="s">
        <v>653</v>
      </c>
      <c r="E4" s="300" t="str">
        <f>IF(Context!D6="","",IF(Context!D6="If applicable, enter the name of the operation for which you are entering data","",Context!D6))</f>
        <v/>
      </c>
      <c r="F4" s="69"/>
      <c r="G4" s="69"/>
      <c r="H4" s="301" t="s">
        <v>45</v>
      </c>
      <c r="I4" s="302" t="s">
        <v>46</v>
      </c>
      <c r="J4" s="69"/>
      <c r="K4" s="69"/>
      <c r="L4" s="69"/>
      <c r="M4" s="69"/>
      <c r="N4" s="69"/>
      <c r="O4" s="69"/>
      <c r="P4" s="69"/>
      <c r="Q4" s="69"/>
      <c r="R4" s="69"/>
      <c r="S4" s="69"/>
    </row>
    <row r="5" spans="1:19" ht="20" thickBot="1" x14ac:dyDescent="0.3">
      <c r="A5" s="296"/>
      <c r="B5" s="69"/>
      <c r="C5" s="69"/>
      <c r="D5" s="303" t="s">
        <v>654</v>
      </c>
      <c r="E5" s="300" t="str">
        <f>IF(Context!D8="","",IF(Context!D8="Provide a brief description of your operation","",Context!D8))</f>
        <v/>
      </c>
      <c r="F5" s="69"/>
      <c r="G5" s="69"/>
      <c r="H5" s="304" t="s">
        <v>47</v>
      </c>
      <c r="I5" s="305" t="s">
        <v>684</v>
      </c>
      <c r="J5" s="69"/>
      <c r="K5" s="69"/>
      <c r="L5" s="69"/>
      <c r="M5" s="69"/>
      <c r="N5" s="69"/>
      <c r="O5" s="69"/>
      <c r="P5" s="69"/>
      <c r="Q5" s="69"/>
      <c r="R5" s="69"/>
      <c r="S5" s="69"/>
    </row>
    <row r="6" spans="1:19" ht="19" x14ac:dyDescent="0.25">
      <c r="A6" s="296"/>
      <c r="B6" s="69"/>
      <c r="C6" s="69"/>
      <c r="D6" s="303" t="s">
        <v>655</v>
      </c>
      <c r="E6" s="42" t="str">
        <f>IF(Context!D10="","",IF(Context!D10="Provide a brief description of this specific component","",Context!D10))</f>
        <v/>
      </c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</row>
    <row r="7" spans="1:19" ht="19" x14ac:dyDescent="0.25">
      <c r="A7" s="296"/>
      <c r="B7" s="69"/>
      <c r="C7" s="69"/>
      <c r="D7" s="303" t="s">
        <v>36</v>
      </c>
      <c r="E7" s="42" t="str">
        <f>IF(Context!D12="","",IF(Context!D12="Enter the year corresponding to the reported operating costs","",Context!D12))</f>
        <v/>
      </c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</row>
    <row r="8" spans="1:19" x14ac:dyDescent="0.2">
      <c r="A8" s="69"/>
      <c r="B8" s="69"/>
      <c r="C8" s="69"/>
      <c r="D8" s="303" t="s">
        <v>656</v>
      </c>
      <c r="E8" s="42" t="str">
        <f>IF(Context!D14="","",IF(Context!D14="(Select country from dropdown)","",Context!D14))</f>
        <v/>
      </c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</row>
    <row r="9" spans="1:19" ht="16" thickBot="1" x14ac:dyDescent="0.25">
      <c r="A9" s="69"/>
      <c r="B9" s="69"/>
      <c r="C9" s="69"/>
      <c r="D9" s="306" t="s">
        <v>37</v>
      </c>
      <c r="E9" s="307" t="str">
        <f>IF(Context!D16="","",IF(Context!D16="Enter city","",Context!D16))</f>
        <v/>
      </c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</row>
    <row r="10" spans="1:19" ht="16" thickBot="1" x14ac:dyDescent="0.25">
      <c r="A10" s="69"/>
      <c r="B10" s="69"/>
      <c r="C10" s="69"/>
      <c r="D10" s="1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</row>
    <row r="11" spans="1:19" x14ac:dyDescent="0.2">
      <c r="A11" s="69"/>
      <c r="B11" s="69"/>
      <c r="C11" s="69"/>
      <c r="D11" s="513" t="s">
        <v>657</v>
      </c>
      <c r="E11" s="514"/>
      <c r="F11" s="515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</row>
    <row r="12" spans="1:19" ht="16" thickBot="1" x14ac:dyDescent="0.25">
      <c r="A12" s="69"/>
      <c r="B12" s="69"/>
      <c r="C12" s="69"/>
      <c r="D12" s="308" t="s">
        <v>658</v>
      </c>
      <c r="E12" s="309" t="s">
        <v>38</v>
      </c>
      <c r="F12" s="310" t="s">
        <v>363</v>
      </c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</row>
    <row r="13" spans="1:19" x14ac:dyDescent="0.2">
      <c r="A13" s="69"/>
      <c r="B13" s="69"/>
      <c r="C13" s="69"/>
      <c r="D13" s="299" t="s">
        <v>39</v>
      </c>
      <c r="E13" s="40" t="str">
        <f>IF(Context!C24="","",Context!C24)</f>
        <v/>
      </c>
      <c r="F13" s="300" t="str">
        <f>IF(Context!D24="","",Context!D24)</f>
        <v/>
      </c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</row>
    <row r="14" spans="1:19" x14ac:dyDescent="0.2">
      <c r="A14" s="69"/>
      <c r="B14" s="69"/>
      <c r="C14" s="69"/>
      <c r="D14" s="303" t="s">
        <v>40</v>
      </c>
      <c r="E14" s="40" t="str">
        <f>IF(Context!C25="","",Context!C25)</f>
        <v/>
      </c>
      <c r="F14" s="300" t="str">
        <f>IF(Context!D25="","",Context!D25)</f>
        <v/>
      </c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</row>
    <row r="15" spans="1:19" ht="16" thickBot="1" x14ac:dyDescent="0.25">
      <c r="A15" s="69"/>
      <c r="B15" s="69"/>
      <c r="C15" s="69"/>
      <c r="D15" s="306" t="s">
        <v>41</v>
      </c>
      <c r="E15" s="40" t="str">
        <f>IF(Context!C26="","",Context!C26)</f>
        <v/>
      </c>
      <c r="F15" s="300" t="str">
        <f>IF(Context!D26="","",Context!D26)</f>
        <v/>
      </c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</row>
    <row r="16" spans="1:19" x14ac:dyDescent="0.2">
      <c r="A16" s="69"/>
      <c r="B16" s="69"/>
      <c r="C16" s="69"/>
      <c r="D16" s="311" t="s">
        <v>659</v>
      </c>
      <c r="E16" s="312"/>
      <c r="F16" s="312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</row>
    <row r="17" spans="1:19" ht="16" thickBot="1" x14ac:dyDescent="0.25">
      <c r="A17" s="69"/>
      <c r="B17" s="69"/>
      <c r="C17" s="69"/>
      <c r="D17" s="69"/>
      <c r="E17" s="313"/>
      <c r="F17" s="313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 t="s">
        <v>28</v>
      </c>
      <c r="S17" s="69" t="s">
        <v>29</v>
      </c>
    </row>
    <row r="18" spans="1:19" ht="16" thickBot="1" x14ac:dyDescent="0.25">
      <c r="A18" s="69"/>
      <c r="B18" s="69" t="s">
        <v>660</v>
      </c>
      <c r="C18" s="69" t="s">
        <v>661</v>
      </c>
      <c r="D18" s="314" t="s">
        <v>30</v>
      </c>
      <c r="E18" s="315" t="s">
        <v>662</v>
      </c>
      <c r="F18" s="315" t="s">
        <v>663</v>
      </c>
      <c r="G18" s="315" t="s">
        <v>664</v>
      </c>
      <c r="H18" s="315" t="s">
        <v>665</v>
      </c>
      <c r="I18" s="315" t="s">
        <v>16</v>
      </c>
      <c r="J18" s="315" t="s">
        <v>666</v>
      </c>
      <c r="K18" s="315" t="s">
        <v>18</v>
      </c>
      <c r="L18" s="315" t="s">
        <v>36</v>
      </c>
      <c r="M18" s="315" t="s">
        <v>667</v>
      </c>
      <c r="N18" s="315" t="s">
        <v>363</v>
      </c>
      <c r="O18" s="315" t="s">
        <v>668</v>
      </c>
      <c r="P18" s="315" t="s">
        <v>669</v>
      </c>
      <c r="Q18" s="316" t="s">
        <v>31</v>
      </c>
      <c r="R18" s="316" t="s">
        <v>32</v>
      </c>
      <c r="S18" s="316" t="s">
        <v>33</v>
      </c>
    </row>
    <row r="19" spans="1:19" ht="15" customHeight="1" x14ac:dyDescent="0.2">
      <c r="A19" s="69"/>
      <c r="B19" s="497" t="s">
        <v>670</v>
      </c>
      <c r="C19" s="516" t="s">
        <v>671</v>
      </c>
      <c r="D19" s="317" t="str">
        <f>'Direct CAPEX'!A6</f>
        <v>Superstructure</v>
      </c>
      <c r="E19" s="318">
        <f>'Direct CAPEX'!B6</f>
        <v>0</v>
      </c>
      <c r="F19" s="319">
        <f>'Direct CAPEX'!C6</f>
        <v>0</v>
      </c>
      <c r="G19" s="320">
        <f t="shared" ref="G19:G64" si="0">E19*F19</f>
        <v>0</v>
      </c>
      <c r="H19" s="321"/>
      <c r="I19" s="322" t="str">
        <f>IF('Direct CAPEX'!D6="","",'Direct CAPEX'!D6)</f>
        <v/>
      </c>
      <c r="J19" s="322" t="str">
        <f>IF('Direct CAPEX'!E6="","",'Direct CAPEX'!E6)</f>
        <v/>
      </c>
      <c r="K19" s="322" t="str">
        <f>IF('Direct CAPEX'!F6="","",'Direct CAPEX'!F6)</f>
        <v/>
      </c>
      <c r="L19" s="322" t="str">
        <f>IF('Direct CAPEX'!G6="","",'Direct CAPEX'!G6)</f>
        <v/>
      </c>
      <c r="M19" s="48" t="str">
        <f>IF('Direct CAPEX'!H6="","",'Direct CAPEX'!H6)</f>
        <v/>
      </c>
      <c r="N19" s="48" t="str">
        <f>IF('Direct CAPEX'!I6="","",'Direct CAPEX'!I6)</f>
        <v/>
      </c>
      <c r="O19" s="48" t="s">
        <v>34</v>
      </c>
      <c r="P19" s="48" t="s">
        <v>85</v>
      </c>
      <c r="Q19" s="48" t="s">
        <v>99</v>
      </c>
      <c r="R19" s="48"/>
      <c r="S19" s="49"/>
    </row>
    <row r="20" spans="1:19" x14ac:dyDescent="0.2">
      <c r="A20" s="69"/>
      <c r="B20" s="498"/>
      <c r="C20" s="517"/>
      <c r="D20" s="317" t="str">
        <f>'Direct CAPEX'!A7</f>
        <v>User interface</v>
      </c>
      <c r="E20" s="318">
        <f>'Direct CAPEX'!B7</f>
        <v>0</v>
      </c>
      <c r="F20" s="319">
        <f>'Direct CAPEX'!C7</f>
        <v>0</v>
      </c>
      <c r="G20" s="320">
        <f t="shared" si="0"/>
        <v>0</v>
      </c>
      <c r="H20" s="321"/>
      <c r="I20" s="322" t="str">
        <f>IF('Direct CAPEX'!D7="","",'Direct CAPEX'!D7)</f>
        <v/>
      </c>
      <c r="J20" s="322" t="str">
        <f>IF('Direct CAPEX'!E7="","",'Direct CAPEX'!E7)</f>
        <v/>
      </c>
      <c r="K20" s="322" t="str">
        <f>IF('Direct CAPEX'!F7="","",'Direct CAPEX'!F7)</f>
        <v/>
      </c>
      <c r="L20" s="322" t="str">
        <f>IF('Direct CAPEX'!G7="","",'Direct CAPEX'!G7)</f>
        <v/>
      </c>
      <c r="M20" s="48" t="str">
        <f>IF('Direct CAPEX'!H7="","",'Direct CAPEX'!H7)</f>
        <v/>
      </c>
      <c r="N20" s="48" t="str">
        <f>IF('Direct CAPEX'!I7="","",'Direct CAPEX'!I7)</f>
        <v/>
      </c>
      <c r="O20" s="48" t="s">
        <v>34</v>
      </c>
      <c r="P20" s="48" t="s">
        <v>85</v>
      </c>
      <c r="Q20" s="48" t="s">
        <v>99</v>
      </c>
      <c r="R20" s="48"/>
      <c r="S20" s="49"/>
    </row>
    <row r="21" spans="1:19" x14ac:dyDescent="0.2">
      <c r="A21" s="69"/>
      <c r="B21" s="498"/>
      <c r="C21" s="517"/>
      <c r="D21" s="317" t="str">
        <f>'Direct CAPEX'!A8</f>
        <v>Pit (including any lining)</v>
      </c>
      <c r="E21" s="318">
        <f>'Direct CAPEX'!B8</f>
        <v>0</v>
      </c>
      <c r="F21" s="319">
        <f>'Direct CAPEX'!C8</f>
        <v>0</v>
      </c>
      <c r="G21" s="320">
        <f t="shared" si="0"/>
        <v>0</v>
      </c>
      <c r="H21" s="321"/>
      <c r="I21" s="322" t="str">
        <f>IF('Direct CAPEX'!D8="","",'Direct CAPEX'!D8)</f>
        <v/>
      </c>
      <c r="J21" s="322" t="str">
        <f>IF('Direct CAPEX'!E8="","",'Direct CAPEX'!E8)</f>
        <v/>
      </c>
      <c r="K21" s="322" t="str">
        <f>IF('Direct CAPEX'!F8="","",'Direct CAPEX'!F8)</f>
        <v/>
      </c>
      <c r="L21" s="322" t="str">
        <f>IF('Direct CAPEX'!G8="","",'Direct CAPEX'!G8)</f>
        <v/>
      </c>
      <c r="M21" s="48" t="str">
        <f>IF('Direct CAPEX'!H8="","",'Direct CAPEX'!H8)</f>
        <v/>
      </c>
      <c r="N21" s="48" t="str">
        <f>IF('Direct CAPEX'!I8="","",'Direct CAPEX'!I8)</f>
        <v/>
      </c>
      <c r="O21" s="48" t="s">
        <v>34</v>
      </c>
      <c r="P21" s="48" t="s">
        <v>85</v>
      </c>
      <c r="Q21" s="48" t="s">
        <v>99</v>
      </c>
      <c r="R21" s="48"/>
      <c r="S21" s="49"/>
    </row>
    <row r="22" spans="1:19" ht="16" thickBot="1" x14ac:dyDescent="0.25">
      <c r="A22" s="69"/>
      <c r="B22" s="498"/>
      <c r="C22" s="517"/>
      <c r="D22" s="317" t="str">
        <f>'Direct CAPEX'!A9</f>
        <v>Other or combined physical assests</v>
      </c>
      <c r="E22" s="318">
        <f>'Direct CAPEX'!B9</f>
        <v>0</v>
      </c>
      <c r="F22" s="319">
        <f>'Direct CAPEX'!C9</f>
        <v>0</v>
      </c>
      <c r="G22" s="320">
        <f t="shared" si="0"/>
        <v>0</v>
      </c>
      <c r="H22" s="321"/>
      <c r="I22" s="322" t="str">
        <f>IF('Direct CAPEX'!D9="","",'Direct CAPEX'!D9)</f>
        <v/>
      </c>
      <c r="J22" s="322" t="str">
        <f>IF('Direct CAPEX'!E9="","",'Direct CAPEX'!E9)</f>
        <v/>
      </c>
      <c r="K22" s="322" t="str">
        <f>IF('Direct CAPEX'!F9="","",'Direct CAPEX'!F9)</f>
        <v/>
      </c>
      <c r="L22" s="322" t="str">
        <f>IF('Direct CAPEX'!G9="","",'Direct CAPEX'!G9)</f>
        <v/>
      </c>
      <c r="M22" s="48" t="str">
        <f>IF('Direct CAPEX'!H9="","",'Direct CAPEX'!H9)</f>
        <v/>
      </c>
      <c r="N22" s="48" t="str">
        <f>IF('Direct CAPEX'!I9="","",'Direct CAPEX'!I9)</f>
        <v/>
      </c>
      <c r="O22" s="322" t="s">
        <v>34</v>
      </c>
      <c r="P22" s="48" t="s">
        <v>85</v>
      </c>
      <c r="Q22" s="48" t="s">
        <v>99</v>
      </c>
      <c r="R22" s="48"/>
      <c r="S22" s="49"/>
    </row>
    <row r="23" spans="1:19" ht="46" thickBot="1" x14ac:dyDescent="0.25">
      <c r="A23" s="69"/>
      <c r="B23" s="498"/>
      <c r="C23" s="54" t="s">
        <v>672</v>
      </c>
      <c r="D23" s="323" t="str">
        <f>'Direct CAPEX'!A13</f>
        <v>Total costs (including wages, travel or meal allowances, vaccinations, short term insurance, etc., if applicable) associated with daily or casual labourers directly responsible  for building and installing containment</v>
      </c>
      <c r="E23" s="324">
        <f>'Direct CAPEX'!B13</f>
        <v>0</v>
      </c>
      <c r="F23" s="325">
        <f>'Direct CAPEX'!C13</f>
        <v>0</v>
      </c>
      <c r="G23" s="326">
        <f t="shared" si="0"/>
        <v>0</v>
      </c>
      <c r="H23" s="321"/>
      <c r="I23" s="327" t="str">
        <f>IF('Direct CAPEX'!D13="","",'Direct CAPEX'!D13)</f>
        <v/>
      </c>
      <c r="J23" s="327" t="str">
        <f>IF('Direct CAPEX'!E13="","",'Direct CAPEX'!E13)</f>
        <v/>
      </c>
      <c r="K23" s="41" t="str">
        <f t="shared" ref="K23" si="1">IF(SUM(K$19:K$22)=0,"",(SUMPRODUCT(G$19:G$22,K$19:K$22)/SUM(G$19:G$22)))</f>
        <v/>
      </c>
      <c r="L23" s="41" t="str">
        <f>IF(ISNUMBER(Context!D$12),Context!D$12,"")</f>
        <v/>
      </c>
      <c r="M23" s="41" t="str">
        <f>IF('Direct CAPEX'!F13="","",'Direct CAPEX'!F13)</f>
        <v/>
      </c>
      <c r="N23" s="41" t="str">
        <f>IF('Direct CAPEX'!G13="","",'Direct CAPEX'!G13)</f>
        <v/>
      </c>
      <c r="O23" s="41" t="s">
        <v>34</v>
      </c>
      <c r="P23" s="41" t="s">
        <v>98</v>
      </c>
      <c r="Q23" s="41" t="s">
        <v>35</v>
      </c>
      <c r="R23" s="41"/>
      <c r="S23" s="42"/>
    </row>
    <row r="24" spans="1:19" ht="15" customHeight="1" x14ac:dyDescent="0.2">
      <c r="A24" s="69"/>
      <c r="B24" s="498"/>
      <c r="C24" s="516" t="s">
        <v>673</v>
      </c>
      <c r="D24" s="328" t="str">
        <f>'Direct CAPEX'!A19</f>
        <v>Production or manufacturing staff</v>
      </c>
      <c r="E24" s="329">
        <f>'Direct CAPEX'!B19</f>
        <v>0</v>
      </c>
      <c r="F24" s="330">
        <f>'Direct CAPEX'!C19</f>
        <v>0</v>
      </c>
      <c r="G24" s="331">
        <f t="shared" si="0"/>
        <v>0</v>
      </c>
      <c r="H24" s="332"/>
      <c r="I24" s="333" t="str">
        <f>IF('Direct CAPEX'!D19="","",'Direct CAPEX'!D19)</f>
        <v/>
      </c>
      <c r="J24" s="333" t="str">
        <f>IF('Direct CAPEX'!E19="","",'Direct CAPEX'!E19)</f>
        <v/>
      </c>
      <c r="K24" s="333" t="str">
        <f t="shared" ref="K24:K31" si="2">IF(SUM(K$19:K$22)=0,"",(SUMPRODUCT(G$19:G$22,K$19:K$22)/SUM(G$19:G$22)))</f>
        <v/>
      </c>
      <c r="L24" s="334" t="str">
        <f>IF(ISNUMBER(Context!D$12),Context!D$12,"")</f>
        <v/>
      </c>
      <c r="M24" s="333" t="str">
        <f>IF('Direct CAPEX'!F19="","",'Direct CAPEX'!F19)</f>
        <v/>
      </c>
      <c r="N24" s="333" t="str">
        <f>IF('Direct CAPEX'!G19="","",'Direct CAPEX'!G19)</f>
        <v/>
      </c>
      <c r="O24" s="334" t="s">
        <v>34</v>
      </c>
      <c r="P24" s="334" t="s">
        <v>85</v>
      </c>
      <c r="Q24" s="334" t="s">
        <v>35</v>
      </c>
      <c r="R24" s="334"/>
      <c r="S24" s="335"/>
    </row>
    <row r="25" spans="1:19" x14ac:dyDescent="0.2">
      <c r="A25" s="69"/>
      <c r="B25" s="498"/>
      <c r="C25" s="517"/>
      <c r="D25" s="328" t="str">
        <f>'Direct CAPEX'!A20</f>
        <v>Installation staff</v>
      </c>
      <c r="E25" s="329">
        <f>'Direct CAPEX'!B20</f>
        <v>0</v>
      </c>
      <c r="F25" s="330">
        <f>'Direct CAPEX'!C20</f>
        <v>0</v>
      </c>
      <c r="G25" s="331">
        <f t="shared" si="0"/>
        <v>0</v>
      </c>
      <c r="H25" s="332"/>
      <c r="I25" s="333" t="str">
        <f>IF('Direct CAPEX'!D20="","",'Direct CAPEX'!D20)</f>
        <v/>
      </c>
      <c r="J25" s="333" t="str">
        <f>IF('Direct CAPEX'!E20="","",'Direct CAPEX'!E20)</f>
        <v/>
      </c>
      <c r="K25" s="333" t="str">
        <f t="shared" si="2"/>
        <v/>
      </c>
      <c r="L25" s="334" t="str">
        <f>IF(ISNUMBER(Context!D$12),Context!D$12,"")</f>
        <v/>
      </c>
      <c r="M25" s="333" t="str">
        <f>IF('Direct CAPEX'!F20="","",'Direct CAPEX'!F20)</f>
        <v/>
      </c>
      <c r="N25" s="333" t="str">
        <f>IF('Direct CAPEX'!G20="","",'Direct CAPEX'!G20)</f>
        <v/>
      </c>
      <c r="O25" s="334" t="s">
        <v>34</v>
      </c>
      <c r="P25" s="334" t="s">
        <v>85</v>
      </c>
      <c r="Q25" s="334" t="s">
        <v>35</v>
      </c>
      <c r="R25" s="334"/>
      <c r="S25" s="335"/>
    </row>
    <row r="26" spans="1:19" x14ac:dyDescent="0.2">
      <c r="A26" s="69"/>
      <c r="B26" s="498"/>
      <c r="C26" s="517"/>
      <c r="D26" s="328" t="str">
        <f>'Direct CAPEX'!A21</f>
        <v>Other or combined salaried staff responsible for building and installing infiltrating pits</v>
      </c>
      <c r="E26" s="329">
        <f>'Direct CAPEX'!B21</f>
        <v>0</v>
      </c>
      <c r="F26" s="330">
        <f>'Direct CAPEX'!C21</f>
        <v>0</v>
      </c>
      <c r="G26" s="331">
        <f t="shared" si="0"/>
        <v>0</v>
      </c>
      <c r="H26" s="332"/>
      <c r="I26" s="333" t="str">
        <f>IF('Direct CAPEX'!D21="","",'Direct CAPEX'!D21)</f>
        <v/>
      </c>
      <c r="J26" s="333" t="str">
        <f>IF('Direct CAPEX'!E21="","",'Direct CAPEX'!E21)</f>
        <v/>
      </c>
      <c r="K26" s="333" t="str">
        <f t="shared" si="2"/>
        <v/>
      </c>
      <c r="L26" s="334" t="str">
        <f>IF(ISNUMBER(Context!D$12),Context!D$12,"")</f>
        <v/>
      </c>
      <c r="M26" s="333" t="str">
        <f>IF('Direct CAPEX'!F21="","",'Direct CAPEX'!F21)</f>
        <v/>
      </c>
      <c r="N26" s="333" t="str">
        <f>IF('Direct CAPEX'!G21="","",'Direct CAPEX'!G21)</f>
        <v/>
      </c>
      <c r="O26" s="334" t="s">
        <v>34</v>
      </c>
      <c r="P26" s="334" t="s">
        <v>85</v>
      </c>
      <c r="Q26" s="334" t="s">
        <v>35</v>
      </c>
      <c r="R26" s="334"/>
      <c r="S26" s="335"/>
    </row>
    <row r="27" spans="1:19" x14ac:dyDescent="0.2">
      <c r="A27" s="69"/>
      <c r="B27" s="498"/>
      <c r="C27" s="517"/>
      <c r="D27" s="328" t="str">
        <f>'Direct CAPEX'!A25</f>
        <v xml:space="preserve"> Insurance (combined health, disability, workers' compensation, etc.)</v>
      </c>
      <c r="E27" s="329">
        <f>'Direct CAPEX'!B25</f>
        <v>0</v>
      </c>
      <c r="F27" s="330">
        <f>'Direct CAPEX'!C25</f>
        <v>0</v>
      </c>
      <c r="G27" s="331">
        <f t="shared" si="0"/>
        <v>0</v>
      </c>
      <c r="H27" s="332"/>
      <c r="I27" s="333" t="str">
        <f>IF('Direct CAPEX'!D25="","",'Direct CAPEX'!D25)</f>
        <v/>
      </c>
      <c r="J27" s="333" t="str">
        <f>IF('Direct CAPEX'!E25="","",'Direct CAPEX'!E25)</f>
        <v/>
      </c>
      <c r="K27" s="333" t="str">
        <f t="shared" si="2"/>
        <v/>
      </c>
      <c r="L27" s="334" t="str">
        <f>IF(ISNUMBER(Context!D$12),Context!D$12,"")</f>
        <v/>
      </c>
      <c r="M27" s="333" t="str">
        <f>IF('Direct CAPEX'!F25="","",'Direct CAPEX'!F25)</f>
        <v/>
      </c>
      <c r="N27" s="333" t="str">
        <f>IF('Direct CAPEX'!G25="","",'Direct CAPEX'!G25)</f>
        <v/>
      </c>
      <c r="O27" s="334" t="s">
        <v>34</v>
      </c>
      <c r="P27" s="334" t="s">
        <v>85</v>
      </c>
      <c r="Q27" s="334" t="s">
        <v>111</v>
      </c>
      <c r="R27" s="334"/>
      <c r="S27" s="335"/>
    </row>
    <row r="28" spans="1:19" x14ac:dyDescent="0.2">
      <c r="A28" s="69"/>
      <c r="B28" s="498"/>
      <c r="C28" s="517"/>
      <c r="D28" s="328" t="str">
        <f>'Direct CAPEX'!A26</f>
        <v>Personal protective equipment (PPE)</v>
      </c>
      <c r="E28" s="329">
        <f>'Direct CAPEX'!B26</f>
        <v>0</v>
      </c>
      <c r="F28" s="330">
        <f>'Direct CAPEX'!C26</f>
        <v>0</v>
      </c>
      <c r="G28" s="331">
        <f t="shared" si="0"/>
        <v>0</v>
      </c>
      <c r="H28" s="332"/>
      <c r="I28" s="333" t="str">
        <f>IF('Direct CAPEX'!D26="","",'Direct CAPEX'!D26)</f>
        <v/>
      </c>
      <c r="J28" s="333" t="str">
        <f>IF('Direct CAPEX'!E26="","",'Direct CAPEX'!E26)</f>
        <v/>
      </c>
      <c r="K28" s="333" t="str">
        <f t="shared" si="2"/>
        <v/>
      </c>
      <c r="L28" s="334" t="str">
        <f>IF(ISNUMBER(Context!D$12),Context!D$12,"")</f>
        <v/>
      </c>
      <c r="M28" s="333" t="str">
        <f>IF('Direct CAPEX'!F26="","",'Direct CAPEX'!F26)</f>
        <v/>
      </c>
      <c r="N28" s="333" t="str">
        <f>IF('Direct CAPEX'!G26="","",'Direct CAPEX'!G26)</f>
        <v/>
      </c>
      <c r="O28" s="334" t="s">
        <v>34</v>
      </c>
      <c r="P28" s="334" t="s">
        <v>85</v>
      </c>
      <c r="Q28" s="334" t="s">
        <v>35</v>
      </c>
      <c r="R28" s="334"/>
      <c r="S28" s="335"/>
    </row>
    <row r="29" spans="1:19" x14ac:dyDescent="0.2">
      <c r="A29" s="69"/>
      <c r="B29" s="498"/>
      <c r="C29" s="517"/>
      <c r="D29" s="328" t="str">
        <f>'Direct CAPEX'!A27</f>
        <v>Vaccinations</v>
      </c>
      <c r="E29" s="329">
        <f>'Direct CAPEX'!B27</f>
        <v>0</v>
      </c>
      <c r="F29" s="330">
        <f>'Direct CAPEX'!C27</f>
        <v>0</v>
      </c>
      <c r="G29" s="331">
        <f t="shared" si="0"/>
        <v>0</v>
      </c>
      <c r="H29" s="332"/>
      <c r="I29" s="333" t="str">
        <f>IF('Direct CAPEX'!D27="","",'Direct CAPEX'!D27)</f>
        <v/>
      </c>
      <c r="J29" s="333" t="str">
        <f>IF('Direct CAPEX'!E27="","",'Direct CAPEX'!E27)</f>
        <v/>
      </c>
      <c r="K29" s="333" t="str">
        <f t="shared" si="2"/>
        <v/>
      </c>
      <c r="L29" s="334" t="str">
        <f>IF(ISNUMBER(Context!D$12),Context!D$12,"")</f>
        <v/>
      </c>
      <c r="M29" s="333" t="str">
        <f>IF('Direct CAPEX'!F27="","",'Direct CAPEX'!F27)</f>
        <v/>
      </c>
      <c r="N29" s="333" t="str">
        <f>IF('Direct CAPEX'!G27="","",'Direct CAPEX'!G27)</f>
        <v/>
      </c>
      <c r="O29" s="334" t="s">
        <v>34</v>
      </c>
      <c r="P29" s="334" t="s">
        <v>85</v>
      </c>
      <c r="Q29" s="334" t="s">
        <v>35</v>
      </c>
      <c r="R29" s="334"/>
      <c r="S29" s="335"/>
    </row>
    <row r="30" spans="1:19" x14ac:dyDescent="0.2">
      <c r="A30" s="69"/>
      <c r="B30" s="498"/>
      <c r="C30" s="517"/>
      <c r="D30" s="328" t="str">
        <f>'Direct CAPEX'!A28</f>
        <v>Professional development and trainings</v>
      </c>
      <c r="E30" s="329">
        <f>'Direct CAPEX'!B28</f>
        <v>0</v>
      </c>
      <c r="F30" s="330">
        <f>'Direct CAPEX'!C28</f>
        <v>0</v>
      </c>
      <c r="G30" s="331">
        <f t="shared" si="0"/>
        <v>0</v>
      </c>
      <c r="H30" s="332"/>
      <c r="I30" s="333" t="str">
        <f>IF('Direct CAPEX'!D28="","",'Direct CAPEX'!D28)</f>
        <v/>
      </c>
      <c r="J30" s="333" t="str">
        <f>IF('Direct CAPEX'!E28="","",'Direct CAPEX'!E28)</f>
        <v/>
      </c>
      <c r="K30" s="333" t="str">
        <f t="shared" si="2"/>
        <v/>
      </c>
      <c r="L30" s="334" t="str">
        <f>IF(ISNUMBER(Context!D$12),Context!D$12,"")</f>
        <v/>
      </c>
      <c r="M30" s="333" t="str">
        <f>IF('Direct CAPEX'!F28="","",'Direct CAPEX'!F28)</f>
        <v/>
      </c>
      <c r="N30" s="333" t="str">
        <f>IF('Direct CAPEX'!G28="","",'Direct CAPEX'!G28)</f>
        <v/>
      </c>
      <c r="O30" s="334" t="s">
        <v>34</v>
      </c>
      <c r="P30" s="334" t="s">
        <v>85</v>
      </c>
      <c r="Q30" s="334" t="s">
        <v>129</v>
      </c>
      <c r="R30" s="334"/>
      <c r="S30" s="335"/>
    </row>
    <row r="31" spans="1:19" ht="16" thickBot="1" x14ac:dyDescent="0.25">
      <c r="A31" s="69"/>
      <c r="B31" s="498"/>
      <c r="C31" s="518"/>
      <c r="D31" s="328" t="str">
        <f>'Direct CAPEX'!A29</f>
        <v>Other or combined expenses</v>
      </c>
      <c r="E31" s="329">
        <f>'Direct CAPEX'!B29</f>
        <v>0</v>
      </c>
      <c r="F31" s="330">
        <f>'Direct CAPEX'!C29</f>
        <v>0</v>
      </c>
      <c r="G31" s="331">
        <f t="shared" si="0"/>
        <v>0</v>
      </c>
      <c r="H31" s="332"/>
      <c r="I31" s="333" t="str">
        <f>IF('Direct CAPEX'!D29="","",'Direct CAPEX'!D29)</f>
        <v/>
      </c>
      <c r="J31" s="333" t="str">
        <f>IF('Direct CAPEX'!E29="","",'Direct CAPEX'!E29)</f>
        <v/>
      </c>
      <c r="K31" s="333" t="str">
        <f t="shared" si="2"/>
        <v/>
      </c>
      <c r="L31" s="334" t="str">
        <f>IF(ISNUMBER(Context!D$12),Context!D$12,"")</f>
        <v/>
      </c>
      <c r="M31" s="333" t="str">
        <f>IF('Direct CAPEX'!F29="","",'Direct CAPEX'!F29)</f>
        <v/>
      </c>
      <c r="N31" s="333" t="str">
        <f>IF('Direct CAPEX'!G29="","",'Direct CAPEX'!G29)</f>
        <v/>
      </c>
      <c r="O31" s="334" t="s">
        <v>34</v>
      </c>
      <c r="P31" s="334" t="s">
        <v>85</v>
      </c>
      <c r="Q31" s="334" t="s">
        <v>35</v>
      </c>
      <c r="R31" s="334"/>
      <c r="S31" s="335"/>
    </row>
    <row r="32" spans="1:19" s="69" customFormat="1" x14ac:dyDescent="0.2">
      <c r="B32" s="498"/>
      <c r="C32" s="516" t="s">
        <v>48</v>
      </c>
      <c r="D32" s="336" t="str">
        <f>'Direct CAPEX'!A33</f>
        <v>Superstructure repairs</v>
      </c>
      <c r="E32" s="337">
        <f>'Direct CAPEX'!B33</f>
        <v>0</v>
      </c>
      <c r="F32" s="325">
        <f>'Direct CAPEX'!C33</f>
        <v>0</v>
      </c>
      <c r="G32" s="326">
        <f t="shared" ref="G32" si="3">E32*F32</f>
        <v>0</v>
      </c>
      <c r="H32" s="321"/>
      <c r="I32" s="41" t="str">
        <f>IF('Direct CAPEX'!D33="","",'Direct CAPEX'!D33)</f>
        <v/>
      </c>
      <c r="J32" s="41" t="str">
        <f>IF('Direct CAPEX'!E33="","",'Direct CAPEX'!E33)</f>
        <v/>
      </c>
      <c r="K32" s="41" t="str">
        <f>IF('Direct CAPEX'!F33="","",'Direct CAPEX'!F33)</f>
        <v/>
      </c>
      <c r="L32" s="41" t="str">
        <f>IF('Direct CAPEX'!G33="","",'Direct CAPEX'!G33)</f>
        <v/>
      </c>
      <c r="M32" s="41" t="str">
        <f>IF('Direct CAPEX'!H33="","",'Direct CAPEX'!H33)</f>
        <v/>
      </c>
      <c r="N32" s="41" t="str">
        <f>IF('Direct CAPEX'!I33="","",'Direct CAPEX'!I33)</f>
        <v/>
      </c>
      <c r="O32" s="41" t="s">
        <v>34</v>
      </c>
      <c r="P32" s="41" t="s">
        <v>85</v>
      </c>
      <c r="Q32" s="41" t="s">
        <v>48</v>
      </c>
      <c r="R32" s="41"/>
      <c r="S32" s="42"/>
    </row>
    <row r="33" spans="1:19" ht="15" customHeight="1" x14ac:dyDescent="0.2">
      <c r="A33" s="69"/>
      <c r="B33" s="498"/>
      <c r="C33" s="517"/>
      <c r="D33" s="336" t="str">
        <f>'Direct CAPEX'!A34</f>
        <v>User interface repairs</v>
      </c>
      <c r="E33" s="337">
        <f>'Direct CAPEX'!B34</f>
        <v>0</v>
      </c>
      <c r="F33" s="325">
        <f>'Direct CAPEX'!C34</f>
        <v>0</v>
      </c>
      <c r="G33" s="326">
        <f t="shared" si="0"/>
        <v>0</v>
      </c>
      <c r="H33" s="321"/>
      <c r="I33" s="41" t="str">
        <f>IF('Direct CAPEX'!D34="","",'Direct CAPEX'!D34)</f>
        <v/>
      </c>
      <c r="J33" s="41" t="str">
        <f>IF('Direct CAPEX'!E34="","",'Direct CAPEX'!E34)</f>
        <v/>
      </c>
      <c r="K33" s="41" t="str">
        <f>IF('Direct CAPEX'!F34="","",'Direct CAPEX'!F34)</f>
        <v/>
      </c>
      <c r="L33" s="41" t="str">
        <f>IF('Direct CAPEX'!G34="","",'Direct CAPEX'!G34)</f>
        <v/>
      </c>
      <c r="M33" s="41" t="str">
        <f>IF('Direct CAPEX'!H34="","",'Direct CAPEX'!H34)</f>
        <v/>
      </c>
      <c r="N33" s="41" t="str">
        <f>IF('Direct CAPEX'!I34="","",'Direct CAPEX'!I34)</f>
        <v/>
      </c>
      <c r="O33" s="41" t="s">
        <v>34</v>
      </c>
      <c r="P33" s="41" t="s">
        <v>85</v>
      </c>
      <c r="Q33" s="41" t="s">
        <v>48</v>
      </c>
      <c r="R33" s="41"/>
      <c r="S33" s="42"/>
    </row>
    <row r="34" spans="1:19" x14ac:dyDescent="0.2">
      <c r="A34" s="69"/>
      <c r="B34" s="498"/>
      <c r="C34" s="517"/>
      <c r="D34" s="336" t="str">
        <f>'Direct CAPEX'!A35</f>
        <v>Pit repairs (including any lining)</v>
      </c>
      <c r="E34" s="337">
        <f>'Direct CAPEX'!B35</f>
        <v>0</v>
      </c>
      <c r="F34" s="325">
        <f>'Direct CAPEX'!C35</f>
        <v>0</v>
      </c>
      <c r="G34" s="326">
        <f t="shared" si="0"/>
        <v>0</v>
      </c>
      <c r="H34" s="321"/>
      <c r="I34" s="41" t="str">
        <f>IF('Direct CAPEX'!D35="","",'Direct CAPEX'!D35)</f>
        <v/>
      </c>
      <c r="J34" s="41" t="str">
        <f>IF('Direct CAPEX'!E35="","",'Direct CAPEX'!E35)</f>
        <v/>
      </c>
      <c r="K34" s="41" t="str">
        <f>IF('Direct CAPEX'!F35="","",'Direct CAPEX'!F35)</f>
        <v/>
      </c>
      <c r="L34" s="41" t="str">
        <f>IF('Direct CAPEX'!G35="","",'Direct CAPEX'!G35)</f>
        <v/>
      </c>
      <c r="M34" s="41" t="str">
        <f>IF('Direct CAPEX'!H35="","",'Direct CAPEX'!H35)</f>
        <v/>
      </c>
      <c r="N34" s="41" t="str">
        <f>IF('Direct CAPEX'!I35="","",'Direct CAPEX'!I35)</f>
        <v/>
      </c>
      <c r="O34" s="41" t="s">
        <v>34</v>
      </c>
      <c r="P34" s="41" t="s">
        <v>85</v>
      </c>
      <c r="Q34" s="41" t="s">
        <v>48</v>
      </c>
      <c r="R34" s="41"/>
      <c r="S34" s="42"/>
    </row>
    <row r="35" spans="1:19" ht="16" thickBot="1" x14ac:dyDescent="0.25">
      <c r="A35" s="69"/>
      <c r="B35" s="498"/>
      <c r="C35" s="518"/>
      <c r="D35" s="336" t="str">
        <f>'Direct CAPEX'!A36</f>
        <v>Other or combined major and extraordinary repairs</v>
      </c>
      <c r="E35" s="337">
        <f>'Direct CAPEX'!B36</f>
        <v>0</v>
      </c>
      <c r="F35" s="325">
        <f>'Direct CAPEX'!C36</f>
        <v>0</v>
      </c>
      <c r="G35" s="326">
        <f t="shared" ref="G35" si="4">E35*F35</f>
        <v>0</v>
      </c>
      <c r="H35" s="321"/>
      <c r="I35" s="41" t="str">
        <f>IF('Direct CAPEX'!D36="","",'Direct CAPEX'!D36)</f>
        <v/>
      </c>
      <c r="J35" s="41" t="str">
        <f>IF('Direct CAPEX'!E36="","",'Direct CAPEX'!E36)</f>
        <v/>
      </c>
      <c r="K35" s="41" t="str">
        <f>IF('Direct CAPEX'!F36="","",'Direct CAPEX'!F36)</f>
        <v/>
      </c>
      <c r="L35" s="41" t="str">
        <f>IF('Direct CAPEX'!G36="","",'Direct CAPEX'!G36)</f>
        <v/>
      </c>
      <c r="M35" s="41" t="str">
        <f>IF('Direct CAPEX'!H36="","",'Direct CAPEX'!H36)</f>
        <v/>
      </c>
      <c r="N35" s="41" t="str">
        <f>IF('Direct CAPEX'!I36="","",'Direct CAPEX'!I36)</f>
        <v/>
      </c>
      <c r="O35" s="41" t="s">
        <v>34</v>
      </c>
      <c r="P35" s="41" t="s">
        <v>85</v>
      </c>
      <c r="Q35" s="41" t="s">
        <v>48</v>
      </c>
      <c r="R35" s="41"/>
      <c r="S35" s="42"/>
    </row>
    <row r="36" spans="1:19" s="69" customFormat="1" ht="20" customHeight="1" x14ac:dyDescent="0.2">
      <c r="B36" s="498"/>
      <c r="C36" s="516" t="s">
        <v>674</v>
      </c>
      <c r="D36" s="52" t="str">
        <f>'Direct CAPEX'!A41</f>
        <v>Financing costs for superstructure</v>
      </c>
      <c r="E36" s="320">
        <f>'Direct CAPEX'!B41</f>
        <v>0</v>
      </c>
      <c r="F36" s="319">
        <f>'Direct CAPEX'!C41</f>
        <v>0</v>
      </c>
      <c r="G36" s="320">
        <f t="shared" ref="G36" si="5">E36*F36</f>
        <v>0</v>
      </c>
      <c r="H36" s="321"/>
      <c r="I36" s="48" t="str">
        <f>IF('Direct CAPEX'!D41="","",'Direct CAPEX'!D41)</f>
        <v/>
      </c>
      <c r="J36" s="48" t="str">
        <f>IF('Direct CAPEX'!E41="","",'Direct CAPEX'!E41)</f>
        <v/>
      </c>
      <c r="K36" s="48" t="str">
        <f>K19</f>
        <v/>
      </c>
      <c r="L36" s="48" t="str">
        <f>L19</f>
        <v/>
      </c>
      <c r="M36" s="48" t="str">
        <f>IF('Direct CAPEX'!F41="","",'Direct CAPEX'!F41)</f>
        <v/>
      </c>
      <c r="N36" s="48" t="str">
        <f>IF('Direct CAPEX'!G41="","",'Direct CAPEX'!G41)</f>
        <v/>
      </c>
      <c r="O36" s="48" t="s">
        <v>34</v>
      </c>
      <c r="P36" s="48" t="s">
        <v>85</v>
      </c>
      <c r="Q36" s="48" t="s">
        <v>44</v>
      </c>
      <c r="R36" s="48"/>
      <c r="S36" s="49"/>
    </row>
    <row r="37" spans="1:19" s="69" customFormat="1" x14ac:dyDescent="0.2">
      <c r="B37" s="498"/>
      <c r="C37" s="517"/>
      <c r="D37" s="52" t="str">
        <f>'Direct CAPEX'!A42</f>
        <v>Taxes for superstructure</v>
      </c>
      <c r="E37" s="320">
        <f>'Direct CAPEX'!B42</f>
        <v>0</v>
      </c>
      <c r="F37" s="319">
        <f>'Direct CAPEX'!C42</f>
        <v>0</v>
      </c>
      <c r="G37" s="320">
        <f t="shared" ref="G37" si="6">E37*F37</f>
        <v>0</v>
      </c>
      <c r="H37" s="321"/>
      <c r="I37" s="48" t="str">
        <f>IF('Direct CAPEX'!D42="","",'Direct CAPEX'!D42)</f>
        <v/>
      </c>
      <c r="J37" s="48" t="str">
        <f>IF('Direct CAPEX'!E42="","",'Direct CAPEX'!E42)</f>
        <v/>
      </c>
      <c r="K37" s="48" t="str">
        <f>K19</f>
        <v/>
      </c>
      <c r="L37" s="48" t="str">
        <f>L19</f>
        <v/>
      </c>
      <c r="M37" s="48" t="str">
        <f>IF('Direct CAPEX'!F42="","",'Direct CAPEX'!F42)</f>
        <v/>
      </c>
      <c r="N37" s="48" t="str">
        <f>IF('Direct CAPEX'!G42="","",'Direct CAPEX'!G42)</f>
        <v/>
      </c>
      <c r="O37" s="48" t="s">
        <v>34</v>
      </c>
      <c r="P37" s="48" t="s">
        <v>85</v>
      </c>
      <c r="Q37" s="48" t="s">
        <v>44</v>
      </c>
      <c r="R37" s="48"/>
      <c r="S37" s="49"/>
    </row>
    <row r="38" spans="1:19" x14ac:dyDescent="0.2">
      <c r="A38" s="69"/>
      <c r="B38" s="498"/>
      <c r="C38" s="517"/>
      <c r="D38" s="52" t="str">
        <f>'Direct CAPEX'!A44</f>
        <v>Financing costs for user interface</v>
      </c>
      <c r="E38" s="320">
        <f>'Direct CAPEX'!B44</f>
        <v>0</v>
      </c>
      <c r="F38" s="319">
        <f>'Direct CAPEX'!C44</f>
        <v>0</v>
      </c>
      <c r="G38" s="320">
        <f t="shared" si="0"/>
        <v>0</v>
      </c>
      <c r="H38" s="321"/>
      <c r="I38" s="48" t="str">
        <f>IF('Direct CAPEX'!D44="","",'Direct CAPEX'!D44)</f>
        <v/>
      </c>
      <c r="J38" s="48" t="str">
        <f>IF('Direct CAPEX'!E44="","",'Direct CAPEX'!E44)</f>
        <v/>
      </c>
      <c r="K38" s="48" t="str">
        <f>K20</f>
        <v/>
      </c>
      <c r="L38" s="48" t="str">
        <f>L20</f>
        <v/>
      </c>
      <c r="M38" s="48" t="str">
        <f>IF('Direct CAPEX'!F44="","",'Direct CAPEX'!F44)</f>
        <v/>
      </c>
      <c r="N38" s="48" t="str">
        <f>IF('Direct CAPEX'!G44="","",'Direct CAPEX'!G44)</f>
        <v/>
      </c>
      <c r="O38" s="48" t="s">
        <v>34</v>
      </c>
      <c r="P38" s="48" t="s">
        <v>85</v>
      </c>
      <c r="Q38" s="48" t="s">
        <v>160</v>
      </c>
      <c r="R38" s="48"/>
      <c r="S38" s="49"/>
    </row>
    <row r="39" spans="1:19" s="69" customFormat="1" x14ac:dyDescent="0.2">
      <c r="B39" s="498"/>
      <c r="C39" s="517"/>
      <c r="D39" s="52" t="str">
        <f>'Direct CAPEX'!A45</f>
        <v>Taxes for user interface</v>
      </c>
      <c r="E39" s="320">
        <f>'Direct CAPEX'!B45</f>
        <v>0</v>
      </c>
      <c r="F39" s="319">
        <f>'Direct CAPEX'!C45</f>
        <v>0</v>
      </c>
      <c r="G39" s="320">
        <f t="shared" ref="G39" si="7">E39*F39</f>
        <v>0</v>
      </c>
      <c r="H39" s="321"/>
      <c r="I39" s="48" t="str">
        <f>IF('Direct CAPEX'!D45="","",'Direct CAPEX'!D45)</f>
        <v/>
      </c>
      <c r="J39" s="48" t="str">
        <f>IF('Direct CAPEX'!E45="","",'Direct CAPEX'!E45)</f>
        <v/>
      </c>
      <c r="K39" s="48" t="str">
        <f>K20</f>
        <v/>
      </c>
      <c r="L39" s="48" t="str">
        <f>L20</f>
        <v/>
      </c>
      <c r="M39" s="48" t="str">
        <f>IF('Direct CAPEX'!F45="","",'Direct CAPEX'!F45)</f>
        <v/>
      </c>
      <c r="N39" s="48" t="str">
        <f>IF('Direct CAPEX'!G45="","",'Direct CAPEX'!G45)</f>
        <v/>
      </c>
      <c r="O39" s="48" t="s">
        <v>34</v>
      </c>
      <c r="P39" s="48" t="s">
        <v>85</v>
      </c>
      <c r="Q39" s="48" t="s">
        <v>160</v>
      </c>
      <c r="R39" s="48"/>
      <c r="S39" s="49"/>
    </row>
    <row r="40" spans="1:19" x14ac:dyDescent="0.2">
      <c r="A40" s="69"/>
      <c r="B40" s="498"/>
      <c r="C40" s="517"/>
      <c r="D40" s="52" t="str">
        <f>'Direct CAPEX'!A47</f>
        <v>Financing costs for pit (including any lining)</v>
      </c>
      <c r="E40" s="320">
        <f>'Direct CAPEX'!B47</f>
        <v>0</v>
      </c>
      <c r="F40" s="319">
        <f>'Direct CAPEX'!C47</f>
        <v>0</v>
      </c>
      <c r="G40" s="320">
        <f t="shared" si="0"/>
        <v>0</v>
      </c>
      <c r="H40" s="321"/>
      <c r="I40" s="48" t="str">
        <f>IF('Direct CAPEX'!D47="","",'Direct CAPEX'!D47)</f>
        <v/>
      </c>
      <c r="J40" s="48" t="str">
        <f>IF('Direct CAPEX'!E47="","",'Direct CAPEX'!E47)</f>
        <v/>
      </c>
      <c r="K40" s="48" t="str">
        <f>K21</f>
        <v/>
      </c>
      <c r="L40" s="48" t="str">
        <f>L21</f>
        <v/>
      </c>
      <c r="M40" s="48" t="str">
        <f>IF('Direct CAPEX'!F47="","",'Direct CAPEX'!F47)</f>
        <v/>
      </c>
      <c r="N40" s="48" t="str">
        <f>IF('Direct CAPEX'!G47="","",'Direct CAPEX'!G47)</f>
        <v/>
      </c>
      <c r="O40" s="48" t="s">
        <v>34</v>
      </c>
      <c r="P40" s="48" t="s">
        <v>85</v>
      </c>
      <c r="Q40" s="48" t="s">
        <v>160</v>
      </c>
      <c r="R40" s="48"/>
      <c r="S40" s="49"/>
    </row>
    <row r="41" spans="1:19" x14ac:dyDescent="0.2">
      <c r="A41" s="69"/>
      <c r="B41" s="498"/>
      <c r="C41" s="517"/>
      <c r="D41" s="52" t="str">
        <f>'Direct CAPEX'!A48</f>
        <v>Taxes for pit (including any lining)</v>
      </c>
      <c r="E41" s="320">
        <f>'Direct CAPEX'!B48</f>
        <v>0</v>
      </c>
      <c r="F41" s="319">
        <f>'Direct CAPEX'!C48</f>
        <v>0</v>
      </c>
      <c r="G41" s="320">
        <f t="shared" ref="G41" si="8">E41*F41</f>
        <v>0</v>
      </c>
      <c r="H41" s="321"/>
      <c r="I41" s="48" t="str">
        <f>IF('Direct CAPEX'!D48="","",'Direct CAPEX'!D48)</f>
        <v/>
      </c>
      <c r="J41" s="48" t="str">
        <f>IF('Direct CAPEX'!E48="","",'Direct CAPEX'!E48)</f>
        <v/>
      </c>
      <c r="K41" s="48" t="str">
        <f>K21</f>
        <v/>
      </c>
      <c r="L41" s="48" t="str">
        <f>L21</f>
        <v/>
      </c>
      <c r="M41" s="48" t="str">
        <f>IF('Direct CAPEX'!F48="","",'Direct CAPEX'!F48)</f>
        <v/>
      </c>
      <c r="N41" s="48" t="str">
        <f>IF('Direct CAPEX'!G48="","",'Direct CAPEX'!G48)</f>
        <v/>
      </c>
      <c r="O41" s="48" t="s">
        <v>34</v>
      </c>
      <c r="P41" s="48" t="s">
        <v>85</v>
      </c>
      <c r="Q41" s="48" t="s">
        <v>160</v>
      </c>
      <c r="R41" s="48"/>
      <c r="S41" s="49"/>
    </row>
    <row r="42" spans="1:19" x14ac:dyDescent="0.2">
      <c r="A42" s="69"/>
      <c r="B42" s="498"/>
      <c r="C42" s="517"/>
      <c r="D42" s="52" t="str">
        <f>'Direct CAPEX'!A50</f>
        <v>Financing costs not included above</v>
      </c>
      <c r="E42" s="320">
        <f>'Direct CAPEX'!B50</f>
        <v>0</v>
      </c>
      <c r="F42" s="319">
        <f>'Direct CAPEX'!C50</f>
        <v>0</v>
      </c>
      <c r="G42" s="320">
        <f t="shared" si="0"/>
        <v>0</v>
      </c>
      <c r="H42" s="321"/>
      <c r="I42" s="48" t="str">
        <f>IF('Direct CAPEX'!D50="","",'Direct CAPEX'!D50)</f>
        <v/>
      </c>
      <c r="J42" s="48" t="str">
        <f>IF('Direct CAPEX'!E50="","",'Direct CAPEX'!E50)</f>
        <v/>
      </c>
      <c r="K42" s="48" t="str">
        <f>K22</f>
        <v/>
      </c>
      <c r="L42" s="48" t="str">
        <f>L22</f>
        <v/>
      </c>
      <c r="M42" s="48" t="str">
        <f>IF('Direct CAPEX'!F50="","",'Direct CAPEX'!F50)</f>
        <v/>
      </c>
      <c r="N42" s="48" t="str">
        <f>IF('Direct CAPEX'!G50="","",'Direct CAPEX'!G50)</f>
        <v/>
      </c>
      <c r="O42" s="48" t="s">
        <v>34</v>
      </c>
      <c r="P42" s="48" t="s">
        <v>85</v>
      </c>
      <c r="Q42" s="48" t="s">
        <v>160</v>
      </c>
      <c r="R42" s="48"/>
      <c r="S42" s="49"/>
    </row>
    <row r="43" spans="1:19" ht="16" thickBot="1" x14ac:dyDescent="0.25">
      <c r="A43" s="69"/>
      <c r="B43" s="338"/>
      <c r="C43" s="518"/>
      <c r="D43" s="52" t="str">
        <f>'Direct CAPEX'!A51</f>
        <v>Taxes not included above</v>
      </c>
      <c r="E43" s="320">
        <f>'Direct CAPEX'!B51</f>
        <v>0</v>
      </c>
      <c r="F43" s="319">
        <f>'Direct CAPEX'!C51</f>
        <v>0</v>
      </c>
      <c r="G43" s="320">
        <f t="shared" ref="G43" si="9">E43*F43</f>
        <v>0</v>
      </c>
      <c r="H43" s="321"/>
      <c r="I43" s="48" t="str">
        <f>IF('Direct CAPEX'!D51="","",'Direct CAPEX'!D51)</f>
        <v/>
      </c>
      <c r="J43" s="48" t="str">
        <f>IF('Direct CAPEX'!E51="","",'Direct CAPEX'!E51)</f>
        <v/>
      </c>
      <c r="K43" s="48" t="str">
        <f>K22</f>
        <v/>
      </c>
      <c r="L43" s="48" t="str">
        <f>L22</f>
        <v/>
      </c>
      <c r="M43" s="48" t="str">
        <f>IF('Direct CAPEX'!F51="","",'Direct CAPEX'!F51)</f>
        <v/>
      </c>
      <c r="N43" s="48" t="str">
        <f>IF('Direct CAPEX'!G51="","",'Direct CAPEX'!G51)</f>
        <v/>
      </c>
      <c r="O43" s="48" t="s">
        <v>34</v>
      </c>
      <c r="P43" s="48" t="s">
        <v>85</v>
      </c>
      <c r="Q43" s="48" t="s">
        <v>160</v>
      </c>
      <c r="R43" s="48"/>
      <c r="S43" s="49"/>
    </row>
    <row r="44" spans="1:19" ht="16" customHeight="1" thickBot="1" x14ac:dyDescent="0.25">
      <c r="A44" s="69"/>
      <c r="B44" s="497" t="s">
        <v>675</v>
      </c>
      <c r="C44" s="506" t="s">
        <v>671</v>
      </c>
      <c r="D44" s="339" t="str">
        <f>'Indirect CAPEX'!A7</f>
        <v>Land for office (if purchased or long-term upfront lease)</v>
      </c>
      <c r="E44" s="340">
        <f>'Indirect CAPEX'!B7</f>
        <v>0</v>
      </c>
      <c r="F44" s="341">
        <f>'Indirect CAPEX'!C7</f>
        <v>0</v>
      </c>
      <c r="G44" s="340">
        <f t="shared" si="0"/>
        <v>0</v>
      </c>
      <c r="H44" s="342"/>
      <c r="I44" s="343" t="str">
        <f>IF('Indirect CAPEX'!D7="","",'Indirect CAPEX'!D7)</f>
        <v/>
      </c>
      <c r="J44" s="343" t="str">
        <f>IF('Indirect CAPEX'!E7="","",IF('Indirect CAPEX'!E7="How confident are you about the reported cost?","",'Indirect CAPEX'!E7))</f>
        <v/>
      </c>
      <c r="K44" s="343" t="str">
        <f>IF('Indirect CAPEX'!F7="","",'Indirect CAPEX'!F7)</f>
        <v/>
      </c>
      <c r="L44" s="343" t="str">
        <f>IF('Indirect CAPEX'!G7="","",'Indirect CAPEX'!G7)</f>
        <v/>
      </c>
      <c r="M44" s="343" t="str">
        <f>IF('Indirect CAPEX'!H7="","",'Indirect CAPEX'!H7)</f>
        <v/>
      </c>
      <c r="N44" s="343" t="str">
        <f>IF('Indirect CAPEX'!I7="","",'Indirect CAPEX'!I7)</f>
        <v/>
      </c>
      <c r="O44" s="40" t="s">
        <v>34</v>
      </c>
      <c r="P44" s="40" t="s">
        <v>110</v>
      </c>
      <c r="Q44" s="40" t="s">
        <v>86</v>
      </c>
      <c r="R44" s="40"/>
      <c r="S44" s="300"/>
    </row>
    <row r="45" spans="1:19" ht="16" thickBot="1" x14ac:dyDescent="0.25">
      <c r="A45" s="69"/>
      <c r="B45" s="498"/>
      <c r="C45" s="506"/>
      <c r="D45" s="344" t="str">
        <f>'Indirect CAPEX'!A8</f>
        <v>Purchase, construction or long-term lease of an office building</v>
      </c>
      <c r="E45" s="345">
        <f>'Indirect CAPEX'!B8</f>
        <v>0</v>
      </c>
      <c r="F45" s="346">
        <f>'Indirect CAPEX'!C8</f>
        <v>0</v>
      </c>
      <c r="G45" s="345">
        <f t="shared" si="0"/>
        <v>0</v>
      </c>
      <c r="H45" s="332"/>
      <c r="I45" s="347" t="str">
        <f>IF('Indirect CAPEX'!D8="","",'Indirect CAPEX'!D8)</f>
        <v/>
      </c>
      <c r="J45" s="343" t="str">
        <f>IF('Indirect CAPEX'!E8="","",IF('Indirect CAPEX'!E8="How confident are you about the reported cost?","",'Indirect CAPEX'!E8))</f>
        <v/>
      </c>
      <c r="K45" s="347" t="str">
        <f>IF('Indirect CAPEX'!F8="","",'Indirect CAPEX'!F8)</f>
        <v/>
      </c>
      <c r="L45" s="347" t="str">
        <f>IF('Indirect CAPEX'!G8="","",'Indirect CAPEX'!G8)</f>
        <v/>
      </c>
      <c r="M45" s="347" t="str">
        <f>IF('Indirect CAPEX'!H8="","",'Indirect CAPEX'!H8)</f>
        <v/>
      </c>
      <c r="N45" s="347" t="str">
        <f>IF('Indirect CAPEX'!I8="","",'Indirect CAPEX'!I8)</f>
        <v/>
      </c>
      <c r="O45" s="40" t="s">
        <v>34</v>
      </c>
      <c r="P45" s="40" t="s">
        <v>110</v>
      </c>
      <c r="Q45" s="41" t="s">
        <v>99</v>
      </c>
      <c r="R45" s="41"/>
      <c r="S45" s="42"/>
    </row>
    <row r="46" spans="1:19" ht="16" thickBot="1" x14ac:dyDescent="0.25">
      <c r="A46" s="69"/>
      <c r="B46" s="498"/>
      <c r="C46" s="506"/>
      <c r="D46" s="344" t="str">
        <f>'Indirect CAPEX'!A9</f>
        <v>Office equipment (including furniture, computers, etc.)</v>
      </c>
      <c r="E46" s="345">
        <f>'Indirect CAPEX'!B9</f>
        <v>0</v>
      </c>
      <c r="F46" s="346">
        <f>'Indirect CAPEX'!C9</f>
        <v>0</v>
      </c>
      <c r="G46" s="345">
        <f t="shared" si="0"/>
        <v>0</v>
      </c>
      <c r="H46" s="332"/>
      <c r="I46" s="347" t="str">
        <f>IF('Indirect CAPEX'!D9="","",'Indirect CAPEX'!D9)</f>
        <v/>
      </c>
      <c r="J46" s="343" t="str">
        <f>IF('Indirect CAPEX'!E9="","",IF('Indirect CAPEX'!E9="How confident are you about the reported cost?","",'Indirect CAPEX'!E9))</f>
        <v/>
      </c>
      <c r="K46" s="347" t="str">
        <f>IF('Indirect CAPEX'!F9="","",'Indirect CAPEX'!F9)</f>
        <v/>
      </c>
      <c r="L46" s="347" t="str">
        <f>IF('Indirect CAPEX'!G9="","",'Indirect CAPEX'!G9)</f>
        <v/>
      </c>
      <c r="M46" s="347" t="str">
        <f>IF('Indirect CAPEX'!H9="","",'Indirect CAPEX'!H9)</f>
        <v/>
      </c>
      <c r="N46" s="347" t="str">
        <f>IF('Indirect CAPEX'!I9="","",'Indirect CAPEX'!I9)</f>
        <v/>
      </c>
      <c r="O46" s="40" t="s">
        <v>34</v>
      </c>
      <c r="P46" s="40" t="s">
        <v>110</v>
      </c>
      <c r="Q46" s="41" t="s">
        <v>111</v>
      </c>
      <c r="R46" s="41"/>
      <c r="S46" s="42"/>
    </row>
    <row r="47" spans="1:19" ht="16" thickBot="1" x14ac:dyDescent="0.25">
      <c r="A47" s="69"/>
      <c r="B47" s="498"/>
      <c r="C47" s="506"/>
      <c r="D47" s="344" t="str">
        <f>'Indirect CAPEX'!A10</f>
        <v>Vehicles</v>
      </c>
      <c r="E47" s="345">
        <f>'Indirect CAPEX'!B10</f>
        <v>0</v>
      </c>
      <c r="F47" s="346">
        <f>'Indirect CAPEX'!C10</f>
        <v>0</v>
      </c>
      <c r="G47" s="345">
        <f t="shared" si="0"/>
        <v>0</v>
      </c>
      <c r="H47" s="332"/>
      <c r="I47" s="347" t="str">
        <f>IF('Indirect CAPEX'!D10="","",'Indirect CAPEX'!D10)</f>
        <v/>
      </c>
      <c r="J47" s="343" t="str">
        <f>IF('Indirect CAPEX'!E10="","",IF('Indirect CAPEX'!E10="How confident are you about the reported cost?","",'Indirect CAPEX'!E10))</f>
        <v/>
      </c>
      <c r="K47" s="347" t="str">
        <f>IF('Indirect CAPEX'!F10="","",'Indirect CAPEX'!F10)</f>
        <v/>
      </c>
      <c r="L47" s="347" t="str">
        <f>IF('Indirect CAPEX'!G10="","",'Indirect CAPEX'!G10)</f>
        <v/>
      </c>
      <c r="M47" s="347" t="str">
        <f>IF('Indirect CAPEX'!H10="","",'Indirect CAPEX'!H10)</f>
        <v/>
      </c>
      <c r="N47" s="347" t="str">
        <f>IF('Indirect CAPEX'!I10="","",'Indirect CAPEX'!I10)</f>
        <v/>
      </c>
      <c r="O47" s="40" t="s">
        <v>34</v>
      </c>
      <c r="P47" s="40" t="s">
        <v>110</v>
      </c>
      <c r="Q47" s="41" t="s">
        <v>111</v>
      </c>
      <c r="R47" s="41"/>
      <c r="S47" s="42"/>
    </row>
    <row r="48" spans="1:19" ht="16" thickBot="1" x14ac:dyDescent="0.25">
      <c r="A48" s="69"/>
      <c r="B48" s="498"/>
      <c r="C48" s="506"/>
      <c r="D48" s="344" t="str">
        <f>'Indirect CAPEX'!A11</f>
        <v>Other or combined physical assets</v>
      </c>
      <c r="E48" s="345">
        <f>'Indirect CAPEX'!B11</f>
        <v>0</v>
      </c>
      <c r="F48" s="346">
        <f>'Indirect CAPEX'!C11</f>
        <v>0</v>
      </c>
      <c r="G48" s="345">
        <f t="shared" si="0"/>
        <v>0</v>
      </c>
      <c r="H48" s="332"/>
      <c r="I48" s="347" t="str">
        <f>IF('Indirect CAPEX'!D11="","",'Indirect CAPEX'!D11)</f>
        <v/>
      </c>
      <c r="J48" s="343" t="str">
        <f>IF('Indirect CAPEX'!E11="","",IF('Indirect CAPEX'!E11="How confident are you about the reported cost?","",'Indirect CAPEX'!E11))</f>
        <v/>
      </c>
      <c r="K48" s="347" t="str">
        <f>IF('Indirect CAPEX'!F11="","",'Indirect CAPEX'!F11)</f>
        <v/>
      </c>
      <c r="L48" s="347" t="str">
        <f>IF('Indirect CAPEX'!G11="","",'Indirect CAPEX'!G11)</f>
        <v/>
      </c>
      <c r="M48" s="347" t="str">
        <f>IF('Indirect CAPEX'!H11="","",'Indirect CAPEX'!H11)</f>
        <v/>
      </c>
      <c r="N48" s="347" t="str">
        <f>IF('Indirect CAPEX'!I11="","",'Indirect CAPEX'!I11)</f>
        <v/>
      </c>
      <c r="O48" s="40" t="s">
        <v>34</v>
      </c>
      <c r="P48" s="40" t="s">
        <v>110</v>
      </c>
      <c r="Q48" s="41" t="s">
        <v>135</v>
      </c>
      <c r="R48" s="41"/>
      <c r="S48" s="42"/>
    </row>
    <row r="49" spans="1:19" ht="16" customHeight="1" thickBot="1" x14ac:dyDescent="0.25">
      <c r="A49" s="69"/>
      <c r="B49" s="498"/>
      <c r="C49" s="507" t="s">
        <v>676</v>
      </c>
      <c r="D49" s="348" t="str">
        <f>'Indirect CAPEX'!A15</f>
        <v>Major and extraordinary repairs for land for office</v>
      </c>
      <c r="E49" s="320">
        <f>'Indirect CAPEX'!B15</f>
        <v>0</v>
      </c>
      <c r="F49" s="319">
        <f>'Indirect CAPEX'!C15</f>
        <v>0</v>
      </c>
      <c r="G49" s="320">
        <f t="shared" si="0"/>
        <v>0</v>
      </c>
      <c r="H49" s="321"/>
      <c r="I49" s="48" t="str">
        <f>IF('Indirect CAPEX'!D15="","",'Indirect CAPEX'!D15)</f>
        <v/>
      </c>
      <c r="J49" s="48" t="str">
        <f>IF('Indirect CAPEX'!E15="","",IF('Indirect CAPEX'!E15="How confident are you about the reported cost?","",'Indirect CAPEX'!E15))</f>
        <v/>
      </c>
      <c r="K49" s="48" t="str">
        <f>IF('Indirect CAPEX'!F15="","",'Indirect CAPEX'!F15)</f>
        <v/>
      </c>
      <c r="L49" s="48" t="str">
        <f>IF('Indirect CAPEX'!G15="","",'Indirect CAPEX'!G15)</f>
        <v/>
      </c>
      <c r="M49" s="48" t="str">
        <f>IF('Indirect CAPEX'!H15="","",'Indirect CAPEX'!H15)</f>
        <v/>
      </c>
      <c r="N49" s="48" t="str">
        <f>IF('Indirect CAPEX'!I15="","",'Indirect CAPEX'!I15)</f>
        <v/>
      </c>
      <c r="O49" s="48" t="s">
        <v>34</v>
      </c>
      <c r="P49" s="48" t="s">
        <v>110</v>
      </c>
      <c r="Q49" s="48" t="s">
        <v>48</v>
      </c>
      <c r="R49" s="48"/>
      <c r="S49" s="49"/>
    </row>
    <row r="50" spans="1:19" ht="16" thickBot="1" x14ac:dyDescent="0.25">
      <c r="A50" s="69"/>
      <c r="B50" s="498"/>
      <c r="C50" s="507"/>
      <c r="D50" s="348" t="str">
        <f>'Indirect CAPEX'!A16</f>
        <v>Major and extraordinary repairs for office building</v>
      </c>
      <c r="E50" s="320">
        <f>'Indirect CAPEX'!B16</f>
        <v>0</v>
      </c>
      <c r="F50" s="319">
        <f>'Indirect CAPEX'!C16</f>
        <v>0</v>
      </c>
      <c r="G50" s="320">
        <f t="shared" si="0"/>
        <v>0</v>
      </c>
      <c r="H50" s="321"/>
      <c r="I50" s="48" t="str">
        <f>IF('Indirect CAPEX'!D16="","",'Indirect CAPEX'!D16)</f>
        <v/>
      </c>
      <c r="J50" s="48" t="str">
        <f>IF('Indirect CAPEX'!E16="","",IF('Indirect CAPEX'!E16="How confident are you about the reported cost?","",'Indirect CAPEX'!E16))</f>
        <v/>
      </c>
      <c r="K50" s="48" t="str">
        <f>IF('Indirect CAPEX'!F16="","",'Indirect CAPEX'!F16)</f>
        <v/>
      </c>
      <c r="L50" s="48" t="str">
        <f>IF('Indirect CAPEX'!G16="","",'Indirect CAPEX'!G16)</f>
        <v/>
      </c>
      <c r="M50" s="48" t="str">
        <f>IF('Indirect CAPEX'!H16="","",'Indirect CAPEX'!H16)</f>
        <v/>
      </c>
      <c r="N50" s="48" t="str">
        <f>IF('Indirect CAPEX'!I16="","",'Indirect CAPEX'!I16)</f>
        <v/>
      </c>
      <c r="O50" s="48" t="s">
        <v>34</v>
      </c>
      <c r="P50" s="48" t="s">
        <v>110</v>
      </c>
      <c r="Q50" s="48" t="s">
        <v>48</v>
      </c>
      <c r="R50" s="48"/>
      <c r="S50" s="49"/>
    </row>
    <row r="51" spans="1:19" ht="16" thickBot="1" x14ac:dyDescent="0.25">
      <c r="A51" s="69"/>
      <c r="B51" s="498"/>
      <c r="C51" s="507"/>
      <c r="D51" s="348" t="str">
        <f>'Indirect CAPEX'!A17</f>
        <v>Major and extraordinary repairs for office equipment</v>
      </c>
      <c r="E51" s="320">
        <f>'Indirect CAPEX'!B17</f>
        <v>0</v>
      </c>
      <c r="F51" s="319">
        <f>'Indirect CAPEX'!C17</f>
        <v>0</v>
      </c>
      <c r="G51" s="320">
        <f t="shared" si="0"/>
        <v>0</v>
      </c>
      <c r="H51" s="321"/>
      <c r="I51" s="48" t="str">
        <f>IF('Indirect CAPEX'!D17="","",'Indirect CAPEX'!D17)</f>
        <v/>
      </c>
      <c r="J51" s="48" t="str">
        <f>IF('Indirect CAPEX'!E17="","",IF('Indirect CAPEX'!E17="How confident are you about the reported cost?","",'Indirect CAPEX'!E17))</f>
        <v/>
      </c>
      <c r="K51" s="48" t="str">
        <f>IF('Indirect CAPEX'!F17="","",'Indirect CAPEX'!F17)</f>
        <v/>
      </c>
      <c r="L51" s="48" t="str">
        <f>IF('Indirect CAPEX'!G17="","",'Indirect CAPEX'!G17)</f>
        <v/>
      </c>
      <c r="M51" s="48" t="str">
        <f>IF('Indirect CAPEX'!H17="","",'Indirect CAPEX'!H17)</f>
        <v/>
      </c>
      <c r="N51" s="48" t="str">
        <f>IF('Indirect CAPEX'!I17="","",'Indirect CAPEX'!I17)</f>
        <v/>
      </c>
      <c r="O51" s="48" t="s">
        <v>34</v>
      </c>
      <c r="P51" s="48" t="s">
        <v>110</v>
      </c>
      <c r="Q51" s="48" t="s">
        <v>48</v>
      </c>
      <c r="R51" s="48"/>
      <c r="S51" s="49"/>
    </row>
    <row r="52" spans="1:19" ht="16" thickBot="1" x14ac:dyDescent="0.25">
      <c r="A52" s="69"/>
      <c r="B52" s="498"/>
      <c r="C52" s="507"/>
      <c r="D52" s="348" t="str">
        <f>'Indirect CAPEX'!A18</f>
        <v>Major and extraordinary repairs for vehicles</v>
      </c>
      <c r="E52" s="320">
        <f>'Indirect CAPEX'!B18</f>
        <v>0</v>
      </c>
      <c r="F52" s="319">
        <f>'Indirect CAPEX'!C18</f>
        <v>0</v>
      </c>
      <c r="G52" s="320">
        <f t="shared" si="0"/>
        <v>0</v>
      </c>
      <c r="H52" s="321"/>
      <c r="I52" s="48" t="str">
        <f>IF('Indirect CAPEX'!D18="","",'Indirect CAPEX'!D18)</f>
        <v/>
      </c>
      <c r="J52" s="48" t="str">
        <f>IF('Indirect CAPEX'!E18="","",IF('Indirect CAPEX'!E18="How confident are you about the reported cost?","",'Indirect CAPEX'!E18))</f>
        <v/>
      </c>
      <c r="K52" s="48" t="str">
        <f>IF('Indirect CAPEX'!F18="","",'Indirect CAPEX'!F18)</f>
        <v/>
      </c>
      <c r="L52" s="48" t="str">
        <f>IF('Indirect CAPEX'!G18="","",'Indirect CAPEX'!G18)</f>
        <v/>
      </c>
      <c r="M52" s="48" t="str">
        <f>IF('Indirect CAPEX'!H18="","",'Indirect CAPEX'!H18)</f>
        <v/>
      </c>
      <c r="N52" s="48" t="str">
        <f>IF('Indirect CAPEX'!I18="","",'Indirect CAPEX'!I18)</f>
        <v/>
      </c>
      <c r="O52" s="48" t="s">
        <v>34</v>
      </c>
      <c r="P52" s="48" t="s">
        <v>110</v>
      </c>
      <c r="Q52" s="48" t="s">
        <v>48</v>
      </c>
      <c r="R52" s="48"/>
      <c r="S52" s="49"/>
    </row>
    <row r="53" spans="1:19" ht="16" thickBot="1" x14ac:dyDescent="0.25">
      <c r="A53" s="69"/>
      <c r="B53" s="498"/>
      <c r="C53" s="507"/>
      <c r="D53" s="348" t="str">
        <f>'Indirect CAPEX'!A19</f>
        <v>Other or combined major and extraordinary repairs</v>
      </c>
      <c r="E53" s="320">
        <f>'Indirect CAPEX'!B19</f>
        <v>0</v>
      </c>
      <c r="F53" s="319">
        <f>'Indirect CAPEX'!C19</f>
        <v>0</v>
      </c>
      <c r="G53" s="320">
        <f t="shared" si="0"/>
        <v>0</v>
      </c>
      <c r="H53" s="321"/>
      <c r="I53" s="48" t="str">
        <f>IF('Indirect CAPEX'!D19="","",'Indirect CAPEX'!D19)</f>
        <v/>
      </c>
      <c r="J53" s="48" t="str">
        <f>IF('Indirect CAPEX'!E19="","",IF('Indirect CAPEX'!E19="How confident are you about the reported cost?","",'Indirect CAPEX'!E19))</f>
        <v/>
      </c>
      <c r="K53" s="48" t="str">
        <f>IF('Indirect CAPEX'!F19="","",'Indirect CAPEX'!F19)</f>
        <v/>
      </c>
      <c r="L53" s="48" t="str">
        <f>IF('Indirect CAPEX'!G19="","",'Indirect CAPEX'!G19)</f>
        <v/>
      </c>
      <c r="M53" s="48" t="str">
        <f>IF('Indirect CAPEX'!H19="","",'Indirect CAPEX'!H19)</f>
        <v/>
      </c>
      <c r="N53" s="48" t="str">
        <f>IF('Indirect CAPEX'!I19="","",'Indirect CAPEX'!I19)</f>
        <v/>
      </c>
      <c r="O53" s="48" t="s">
        <v>34</v>
      </c>
      <c r="P53" s="48" t="s">
        <v>110</v>
      </c>
      <c r="Q53" s="48" t="s">
        <v>48</v>
      </c>
      <c r="R53" s="48"/>
      <c r="S53" s="49"/>
    </row>
    <row r="54" spans="1:19" ht="16" customHeight="1" thickBot="1" x14ac:dyDescent="0.25">
      <c r="A54" s="69"/>
      <c r="B54" s="498"/>
      <c r="C54" s="507" t="s">
        <v>674</v>
      </c>
      <c r="D54" s="53" t="str">
        <f>'Indirect CAPEX'!A24</f>
        <v>Financing costs for land</v>
      </c>
      <c r="E54" s="345">
        <f>'Indirect CAPEX'!B24</f>
        <v>0</v>
      </c>
      <c r="F54" s="346">
        <f>'Indirect CAPEX'!C24</f>
        <v>0</v>
      </c>
      <c r="G54" s="345">
        <f t="shared" si="0"/>
        <v>0</v>
      </c>
      <c r="H54" s="332"/>
      <c r="I54" s="347" t="str">
        <f>IF('Indirect CAPEX'!D24="","",'Indirect CAPEX'!D24)</f>
        <v/>
      </c>
      <c r="J54" s="343" t="str">
        <f>IF('Indirect CAPEX'!E24="","",IF('Indirect CAPEX'!E24="How confident are you about the reported cost?","",'Indirect CAPEX'!E24))</f>
        <v/>
      </c>
      <c r="K54" s="347" t="str">
        <f>K44</f>
        <v/>
      </c>
      <c r="L54" s="347" t="str">
        <f>L44</f>
        <v/>
      </c>
      <c r="M54" s="347" t="str">
        <f>IF('Indirect CAPEX'!F24="","",'Indirect CAPEX'!F24)</f>
        <v/>
      </c>
      <c r="N54" s="347" t="str">
        <f>IF('Indirect CAPEX'!G24="","",'Indirect CAPEX'!G24)</f>
        <v/>
      </c>
      <c r="O54" s="41" t="s">
        <v>34</v>
      </c>
      <c r="P54" s="41" t="s">
        <v>110</v>
      </c>
      <c r="Q54" s="41" t="s">
        <v>44</v>
      </c>
      <c r="R54" s="41"/>
      <c r="S54" s="42"/>
    </row>
    <row r="55" spans="1:19" ht="16" thickBot="1" x14ac:dyDescent="0.25">
      <c r="A55" s="69"/>
      <c r="B55" s="498"/>
      <c r="C55" s="507"/>
      <c r="D55" s="53" t="str">
        <f>'Indirect CAPEX'!A25</f>
        <v>Taxes for land</v>
      </c>
      <c r="E55" s="345">
        <f>'Indirect CAPEX'!B25</f>
        <v>0</v>
      </c>
      <c r="F55" s="346">
        <f>'Indirect CAPEX'!C25</f>
        <v>0</v>
      </c>
      <c r="G55" s="345">
        <f t="shared" si="0"/>
        <v>0</v>
      </c>
      <c r="H55" s="332"/>
      <c r="I55" s="347" t="str">
        <f>IF('Indirect CAPEX'!D25="","",'Indirect CAPEX'!D25)</f>
        <v/>
      </c>
      <c r="J55" s="343" t="str">
        <f>IF('Indirect CAPEX'!E25="","",IF('Indirect CAPEX'!E25="How confident are you about the reported cost?","",'Indirect CAPEX'!E25))</f>
        <v/>
      </c>
      <c r="K55" s="347" t="str">
        <f>K44</f>
        <v/>
      </c>
      <c r="L55" s="347" t="str">
        <f>L44</f>
        <v/>
      </c>
      <c r="M55" s="347" t="str">
        <f>IF('Indirect CAPEX'!F25="","",'Indirect CAPEX'!F25)</f>
        <v/>
      </c>
      <c r="N55" s="347" t="str">
        <f>IF('Indirect CAPEX'!G25="","",'Indirect CAPEX'!G25)</f>
        <v/>
      </c>
      <c r="O55" s="41" t="s">
        <v>34</v>
      </c>
      <c r="P55" s="41" t="s">
        <v>110</v>
      </c>
      <c r="Q55" s="41" t="s">
        <v>160</v>
      </c>
      <c r="R55" s="41"/>
      <c r="S55" s="42"/>
    </row>
    <row r="56" spans="1:19" ht="16" thickBot="1" x14ac:dyDescent="0.25">
      <c r="A56" s="69"/>
      <c r="B56" s="498"/>
      <c r="C56" s="507"/>
      <c r="D56" s="53" t="str">
        <f>'Indirect CAPEX'!A27</f>
        <v>Financing costs for office building</v>
      </c>
      <c r="E56" s="345">
        <f>'Indirect CAPEX'!B27</f>
        <v>0</v>
      </c>
      <c r="F56" s="346">
        <f>'Indirect CAPEX'!C27</f>
        <v>0</v>
      </c>
      <c r="G56" s="345">
        <f t="shared" si="0"/>
        <v>0</v>
      </c>
      <c r="H56" s="332"/>
      <c r="I56" s="347" t="str">
        <f>IF('Indirect CAPEX'!D27="","",'Indirect CAPEX'!D27)</f>
        <v/>
      </c>
      <c r="J56" s="343" t="str">
        <f>IF('Indirect CAPEX'!E27="","",IF('Indirect CAPEX'!E27="How confident are you about the reported cost?","",'Indirect CAPEX'!E27))</f>
        <v/>
      </c>
      <c r="K56" s="347" t="str">
        <f>K45</f>
        <v/>
      </c>
      <c r="L56" s="347" t="str">
        <f>L45</f>
        <v/>
      </c>
      <c r="M56" s="347" t="str">
        <f>IF('Indirect CAPEX'!F27="","",'Indirect CAPEX'!F27)</f>
        <v/>
      </c>
      <c r="N56" s="347" t="str">
        <f>IF('Indirect CAPEX'!G27="","",'Indirect CAPEX'!G27)</f>
        <v/>
      </c>
      <c r="O56" s="41" t="s">
        <v>34</v>
      </c>
      <c r="P56" s="41" t="s">
        <v>110</v>
      </c>
      <c r="Q56" s="41" t="s">
        <v>44</v>
      </c>
      <c r="R56" s="41"/>
      <c r="S56" s="42"/>
    </row>
    <row r="57" spans="1:19" ht="16" thickBot="1" x14ac:dyDescent="0.25">
      <c r="A57" s="69"/>
      <c r="B57" s="498"/>
      <c r="C57" s="507"/>
      <c r="D57" s="53" t="str">
        <f>'Indirect CAPEX'!A28</f>
        <v>Taxes for office building</v>
      </c>
      <c r="E57" s="345">
        <f>'Indirect CAPEX'!B28</f>
        <v>0</v>
      </c>
      <c r="F57" s="346">
        <f>'Indirect CAPEX'!C28</f>
        <v>0</v>
      </c>
      <c r="G57" s="345">
        <f t="shared" si="0"/>
        <v>0</v>
      </c>
      <c r="H57" s="332"/>
      <c r="I57" s="347" t="str">
        <f>IF('Indirect CAPEX'!D28="","",'Indirect CAPEX'!D28)</f>
        <v/>
      </c>
      <c r="J57" s="343" t="str">
        <f>IF('Indirect CAPEX'!E28="","",IF('Indirect CAPEX'!E28="How confident are you about the reported cost?","",'Indirect CAPEX'!E28))</f>
        <v/>
      </c>
      <c r="K57" s="347" t="str">
        <f>K45</f>
        <v/>
      </c>
      <c r="L57" s="347" t="str">
        <f>L45</f>
        <v/>
      </c>
      <c r="M57" s="347" t="str">
        <f>IF('Indirect CAPEX'!F28="","",'Indirect CAPEX'!F28)</f>
        <v/>
      </c>
      <c r="N57" s="347" t="str">
        <f>IF('Indirect CAPEX'!G28="","",'Indirect CAPEX'!G28)</f>
        <v/>
      </c>
      <c r="O57" s="41" t="s">
        <v>34</v>
      </c>
      <c r="P57" s="41" t="s">
        <v>110</v>
      </c>
      <c r="Q57" s="41" t="s">
        <v>160</v>
      </c>
      <c r="R57" s="41"/>
      <c r="S57" s="42"/>
    </row>
    <row r="58" spans="1:19" ht="16" thickBot="1" x14ac:dyDescent="0.25">
      <c r="A58" s="69"/>
      <c r="B58" s="498"/>
      <c r="C58" s="507"/>
      <c r="D58" s="53" t="str">
        <f>'Indirect CAPEX'!A30</f>
        <v>Financing costs for office equipment</v>
      </c>
      <c r="E58" s="345">
        <f>'Indirect CAPEX'!B30</f>
        <v>0</v>
      </c>
      <c r="F58" s="346">
        <f>'Indirect CAPEX'!C30</f>
        <v>0</v>
      </c>
      <c r="G58" s="345">
        <f t="shared" si="0"/>
        <v>0</v>
      </c>
      <c r="H58" s="332"/>
      <c r="I58" s="347" t="str">
        <f>IF('Indirect CAPEX'!D30="","",'Indirect CAPEX'!D30)</f>
        <v/>
      </c>
      <c r="J58" s="343" t="str">
        <f>IF('Indirect CAPEX'!E30="","",IF('Indirect CAPEX'!E30="How confident are you about the reported cost?","",'Indirect CAPEX'!E30))</f>
        <v/>
      </c>
      <c r="K58" s="347" t="str">
        <f>K46</f>
        <v/>
      </c>
      <c r="L58" s="347" t="str">
        <f>L46</f>
        <v/>
      </c>
      <c r="M58" s="347" t="str">
        <f>IF('Indirect CAPEX'!F30="","",'Indirect CAPEX'!F30)</f>
        <v/>
      </c>
      <c r="N58" s="347" t="str">
        <f>IF('Indirect CAPEX'!G30="","",'Indirect CAPEX'!G30)</f>
        <v/>
      </c>
      <c r="O58" s="41" t="s">
        <v>34</v>
      </c>
      <c r="P58" s="41" t="s">
        <v>110</v>
      </c>
      <c r="Q58" s="41" t="s">
        <v>44</v>
      </c>
      <c r="R58" s="41"/>
      <c r="S58" s="42"/>
    </row>
    <row r="59" spans="1:19" ht="16" thickBot="1" x14ac:dyDescent="0.25">
      <c r="A59" s="69"/>
      <c r="B59" s="498"/>
      <c r="C59" s="507"/>
      <c r="D59" s="53" t="str">
        <f>'Indirect CAPEX'!A31</f>
        <v>Taxes for office equipment</v>
      </c>
      <c r="E59" s="345">
        <f>'Indirect CAPEX'!B31</f>
        <v>0</v>
      </c>
      <c r="F59" s="346">
        <f>'Indirect CAPEX'!C31</f>
        <v>0</v>
      </c>
      <c r="G59" s="345">
        <f t="shared" si="0"/>
        <v>0</v>
      </c>
      <c r="H59" s="332"/>
      <c r="I59" s="347" t="str">
        <f>IF('Indirect CAPEX'!D31="","",'Indirect CAPEX'!D31)</f>
        <v/>
      </c>
      <c r="J59" s="343" t="str">
        <f>IF('Indirect CAPEX'!E31="","",IF('Indirect CAPEX'!E31="How confident are you about the reported cost?","",'Indirect CAPEX'!E31))</f>
        <v/>
      </c>
      <c r="K59" s="347" t="str">
        <f>K46</f>
        <v/>
      </c>
      <c r="L59" s="347" t="str">
        <f>L46</f>
        <v/>
      </c>
      <c r="M59" s="347" t="str">
        <f>IF('Indirect CAPEX'!F31="","",'Indirect CAPEX'!F31)</f>
        <v/>
      </c>
      <c r="N59" s="347" t="str">
        <f>IF('Indirect CAPEX'!G31="","",'Indirect CAPEX'!G31)</f>
        <v/>
      </c>
      <c r="O59" s="41" t="s">
        <v>34</v>
      </c>
      <c r="P59" s="41" t="s">
        <v>110</v>
      </c>
      <c r="Q59" s="41" t="s">
        <v>160</v>
      </c>
      <c r="R59" s="41"/>
      <c r="S59" s="42"/>
    </row>
    <row r="60" spans="1:19" x14ac:dyDescent="0.2">
      <c r="A60" s="69"/>
      <c r="B60" s="498"/>
      <c r="C60" s="507"/>
      <c r="D60" s="53" t="str">
        <f>'Indirect CAPEX'!A33</f>
        <v>Financing costs for vehicles</v>
      </c>
      <c r="E60" s="345">
        <f>'Indirect CAPEX'!B33</f>
        <v>0</v>
      </c>
      <c r="F60" s="346">
        <f>'Indirect CAPEX'!C33</f>
        <v>0</v>
      </c>
      <c r="G60" s="345">
        <f t="shared" si="0"/>
        <v>0</v>
      </c>
      <c r="H60" s="332"/>
      <c r="I60" s="347" t="str">
        <f>IF('Indirect CAPEX'!D33="","",'Indirect CAPEX'!D33)</f>
        <v/>
      </c>
      <c r="J60" s="343" t="str">
        <f>IF('Indirect CAPEX'!E33="","",IF('Indirect CAPEX'!E33="How confident are you about the reported cost?","",'Indirect CAPEX'!E33))</f>
        <v/>
      </c>
      <c r="K60" s="347" t="str">
        <f>K47</f>
        <v/>
      </c>
      <c r="L60" s="347" t="str">
        <f>L47</f>
        <v/>
      </c>
      <c r="M60" s="347" t="str">
        <f>IF('Indirect CAPEX'!F33="","",'Indirect CAPEX'!F33)</f>
        <v/>
      </c>
      <c r="N60" s="347" t="str">
        <f>IF('Indirect CAPEX'!G33="","",'Indirect CAPEX'!G33)</f>
        <v/>
      </c>
      <c r="O60" s="41" t="s">
        <v>34</v>
      </c>
      <c r="P60" s="41" t="s">
        <v>110</v>
      </c>
      <c r="Q60" s="41" t="s">
        <v>44</v>
      </c>
      <c r="R60" s="41"/>
      <c r="S60" s="42"/>
    </row>
    <row r="61" spans="1:19" ht="16" thickBot="1" x14ac:dyDescent="0.25">
      <c r="A61" s="69"/>
      <c r="B61" s="498"/>
      <c r="C61" s="507"/>
      <c r="D61" s="53" t="str">
        <f>'Indirect CAPEX'!A34</f>
        <v>Taxes for vehicles</v>
      </c>
      <c r="E61" s="345">
        <f>'Indirect CAPEX'!B34</f>
        <v>0</v>
      </c>
      <c r="F61" s="346">
        <f>'Indirect CAPEX'!C34</f>
        <v>0</v>
      </c>
      <c r="G61" s="345">
        <f t="shared" si="0"/>
        <v>0</v>
      </c>
      <c r="H61" s="332"/>
      <c r="I61" s="347" t="str">
        <f>IF('Indirect CAPEX'!D34="","",'Indirect CAPEX'!D34)</f>
        <v/>
      </c>
      <c r="J61" s="343" t="str">
        <f>IF('Indirect CAPEX'!E34="","",IF('Indirect CAPEX'!E34="How confident are you about the reported cost?","",'Indirect CAPEX'!E34))</f>
        <v/>
      </c>
      <c r="K61" s="347" t="str">
        <f>K47</f>
        <v/>
      </c>
      <c r="L61" s="347" t="str">
        <f>L47</f>
        <v/>
      </c>
      <c r="M61" s="347" t="str">
        <f>IF('Indirect CAPEX'!F34="","",'Indirect CAPEX'!F34)</f>
        <v/>
      </c>
      <c r="N61" s="347" t="str">
        <f>IF('Indirect CAPEX'!G34="","",'Indirect CAPEX'!G34)</f>
        <v/>
      </c>
      <c r="O61" s="41" t="s">
        <v>34</v>
      </c>
      <c r="P61" s="41" t="s">
        <v>110</v>
      </c>
      <c r="Q61" s="41" t="s">
        <v>160</v>
      </c>
      <c r="R61" s="41"/>
      <c r="S61" s="42"/>
    </row>
    <row r="62" spans="1:19" ht="16" thickBot="1" x14ac:dyDescent="0.25">
      <c r="A62" s="69"/>
      <c r="B62" s="498"/>
      <c r="C62" s="507"/>
      <c r="D62" s="53" t="str">
        <f>'Indirect CAPEX'!A36</f>
        <v>Financing costs for other physical assets</v>
      </c>
      <c r="E62" s="345">
        <f>'Indirect CAPEX'!B36</f>
        <v>0</v>
      </c>
      <c r="F62" s="346">
        <f>'Indirect CAPEX'!C36</f>
        <v>0</v>
      </c>
      <c r="G62" s="345">
        <f t="shared" si="0"/>
        <v>0</v>
      </c>
      <c r="H62" s="332"/>
      <c r="I62" s="347" t="str">
        <f>IF('Indirect CAPEX'!D36="","",'Indirect CAPEX'!D36)</f>
        <v/>
      </c>
      <c r="J62" s="343" t="str">
        <f>IF('Indirect CAPEX'!E36="","",IF('Indirect CAPEX'!E36="How confident are you about the reported cost?","",'Indirect CAPEX'!E36))</f>
        <v/>
      </c>
      <c r="K62" s="347" t="str">
        <f>K48</f>
        <v/>
      </c>
      <c r="L62" s="347" t="str">
        <f>L48</f>
        <v/>
      </c>
      <c r="M62" s="347" t="str">
        <f>IF('Indirect CAPEX'!F36="","",'Indirect CAPEX'!F36)</f>
        <v/>
      </c>
      <c r="N62" s="347" t="str">
        <f>IF('Indirect CAPEX'!G36="","",'Indirect CAPEX'!G36)</f>
        <v/>
      </c>
      <c r="O62" s="41" t="s">
        <v>34</v>
      </c>
      <c r="P62" s="41" t="s">
        <v>110</v>
      </c>
      <c r="Q62" s="41" t="s">
        <v>44</v>
      </c>
      <c r="R62" s="41"/>
      <c r="S62" s="42"/>
    </row>
    <row r="63" spans="1:19" ht="16" thickBot="1" x14ac:dyDescent="0.25">
      <c r="A63" s="69"/>
      <c r="B63" s="498"/>
      <c r="C63" s="507"/>
      <c r="D63" s="53" t="str">
        <f>'Indirect CAPEX'!A37</f>
        <v>Taxes for other or combined physical assets</v>
      </c>
      <c r="E63" s="345">
        <f>'Indirect CAPEX'!B37</f>
        <v>0</v>
      </c>
      <c r="F63" s="346">
        <f>'Indirect CAPEX'!C37</f>
        <v>0</v>
      </c>
      <c r="G63" s="345">
        <f t="shared" si="0"/>
        <v>0</v>
      </c>
      <c r="H63" s="332"/>
      <c r="I63" s="347" t="str">
        <f>IF('Indirect CAPEX'!D37="","",'Indirect CAPEX'!D37)</f>
        <v/>
      </c>
      <c r="J63" s="343" t="str">
        <f>IF('Indirect CAPEX'!E37="","",IF('Indirect CAPEX'!E37="How confident are you about the reported cost?","",'Indirect CAPEX'!E37))</f>
        <v/>
      </c>
      <c r="K63" s="347" t="str">
        <f>K48</f>
        <v/>
      </c>
      <c r="L63" s="347" t="str">
        <f>L48</f>
        <v/>
      </c>
      <c r="M63" s="347" t="str">
        <f>IF('Indirect CAPEX'!F37="","",'Indirect CAPEX'!F37)</f>
        <v/>
      </c>
      <c r="N63" s="347" t="str">
        <f>IF('Indirect CAPEX'!G37="","",'Indirect CAPEX'!G37)</f>
        <v/>
      </c>
      <c r="O63" s="41" t="s">
        <v>34</v>
      </c>
      <c r="P63" s="41" t="s">
        <v>110</v>
      </c>
      <c r="Q63" s="41" t="s">
        <v>160</v>
      </c>
      <c r="R63" s="41"/>
      <c r="S63" s="42"/>
    </row>
    <row r="64" spans="1:19" ht="18" customHeight="1" thickBot="1" x14ac:dyDescent="0.25">
      <c r="A64" s="69"/>
      <c r="B64" s="498"/>
      <c r="C64" s="349" t="s">
        <v>677</v>
      </c>
      <c r="D64" s="350" t="str">
        <f>'Indirect CAPEX'!A41</f>
        <v>One-time or infrequent staff training costs</v>
      </c>
      <c r="E64" s="351">
        <f>'Indirect CAPEX'!B41</f>
        <v>0</v>
      </c>
      <c r="F64" s="352">
        <f>'Indirect CAPEX'!C41</f>
        <v>0</v>
      </c>
      <c r="G64" s="351">
        <f t="shared" si="0"/>
        <v>0</v>
      </c>
      <c r="H64" s="332"/>
      <c r="I64" s="353" t="str">
        <f>IF('Indirect CAPEX'!D41="","",'Indirect CAPEX'!D41)</f>
        <v/>
      </c>
      <c r="J64" s="353" t="str">
        <f>IF('Indirect CAPEX'!E41="","",IF('Indirect CAPEX'!E41="How confident are you about the reported cost?","",'Indirect CAPEX'!E41))</f>
        <v/>
      </c>
      <c r="K64" s="353" t="str">
        <f>IF('Indirect CAPEX'!F41="","",'Indirect CAPEX'!F41)</f>
        <v/>
      </c>
      <c r="L64" s="353" t="str">
        <f>IF('Indirect CAPEX'!G41="","",'Indirect CAPEX'!G41)</f>
        <v/>
      </c>
      <c r="M64" s="353" t="str">
        <f>IF('Indirect CAPEX'!H41="","",'Indirect CAPEX'!H41)</f>
        <v/>
      </c>
      <c r="N64" s="353" t="str">
        <f>IF('Indirect CAPEX'!I41="","",'Indirect CAPEX'!I41)</f>
        <v/>
      </c>
      <c r="O64" s="354" t="s">
        <v>34</v>
      </c>
      <c r="P64" s="355" t="s">
        <v>110</v>
      </c>
      <c r="Q64" s="355" t="s">
        <v>129</v>
      </c>
      <c r="R64" s="355"/>
      <c r="S64" s="356"/>
    </row>
    <row r="65" spans="1:19" ht="21" customHeight="1" thickBot="1" x14ac:dyDescent="0.25">
      <c r="A65" s="69"/>
      <c r="B65" s="499"/>
      <c r="C65" s="357" t="s">
        <v>678</v>
      </c>
      <c r="D65" s="358" t="str">
        <f>'Indirect CAPEX'!A45</f>
        <v>Other indirect CAPEX expenses</v>
      </c>
      <c r="E65" s="359">
        <f>'Indirect CAPEX'!B45</f>
        <v>0</v>
      </c>
      <c r="F65" s="360">
        <f>'Indirect CAPEX'!C45</f>
        <v>0</v>
      </c>
      <c r="G65" s="359">
        <f>E65*F65</f>
        <v>0</v>
      </c>
      <c r="H65" s="361"/>
      <c r="I65" s="362" t="str">
        <f>IF('Indirect CAPEX'!D45="","",'Indirect CAPEX'!D45)</f>
        <v/>
      </c>
      <c r="J65" s="362" t="str">
        <f>IF('Indirect CAPEX'!E45="","",IF('Indirect CAPEX'!E45="How confident are you about the reported cost?","",'Indirect CAPEX'!E45))</f>
        <v/>
      </c>
      <c r="K65" s="362" t="str">
        <f>IF('Indirect CAPEX'!F45="","",'Indirect CAPEX'!F45)</f>
        <v/>
      </c>
      <c r="L65" s="362" t="str">
        <f>IF('Indirect CAPEX'!G45="","",'Indirect CAPEX'!G45)</f>
        <v/>
      </c>
      <c r="M65" s="362" t="str">
        <f>IF('Indirect CAPEX'!H45="","",'Indirect CAPEX'!H45)</f>
        <v/>
      </c>
      <c r="N65" s="362" t="str">
        <f>IF('Indirect CAPEX'!I45="","",'Indirect CAPEX'!I45)</f>
        <v/>
      </c>
      <c r="O65" s="363" t="s">
        <v>34</v>
      </c>
      <c r="P65" s="363" t="s">
        <v>110</v>
      </c>
      <c r="Q65" s="363" t="s">
        <v>135</v>
      </c>
      <c r="R65" s="363"/>
      <c r="S65" s="307"/>
    </row>
    <row r="66" spans="1:19" ht="15" customHeight="1" x14ac:dyDescent="0.2">
      <c r="A66" s="69"/>
      <c r="B66" s="498" t="s">
        <v>679</v>
      </c>
      <c r="C66" s="508" t="s">
        <v>361</v>
      </c>
      <c r="D66" s="364" t="str">
        <f>'Direct OPEX'!A7</f>
        <v>Superstructure maintenance</v>
      </c>
      <c r="E66" s="365">
        <f>'Direct OPEX'!B7</f>
        <v>0</v>
      </c>
      <c r="F66" s="366">
        <v>1</v>
      </c>
      <c r="G66" s="342"/>
      <c r="H66" s="365">
        <f t="shared" ref="H66:H96" si="10">E66*F66</f>
        <v>0</v>
      </c>
      <c r="I66" s="367" t="str">
        <f>IF('Direct OPEX'!C7="","",'Direct OPEX'!C7)</f>
        <v/>
      </c>
      <c r="J66" s="367" t="str">
        <f>IF('Direct OPEX'!D7="","",IF('Direct OPEX'!D7="How confident are you about the reported cost?","",'Direct OPEX'!D7))</f>
        <v/>
      </c>
      <c r="K66" s="368"/>
      <c r="L66" s="367" t="str">
        <f>IF(Context!D$12="","",IF(Context!D$12="Enter the year corresponding to the reported operating costs","",Context!D$12))</f>
        <v/>
      </c>
      <c r="M66" s="367" t="str">
        <f>IF('Direct OPEX'!E7="","",'Direct OPEX'!E7)</f>
        <v/>
      </c>
      <c r="N66" s="367" t="str">
        <f>IF('Direct OPEX'!F7="","",'Direct OPEX'!F7)</f>
        <v/>
      </c>
      <c r="O66" s="369" t="s">
        <v>49</v>
      </c>
      <c r="P66" s="369" t="s">
        <v>98</v>
      </c>
      <c r="Q66" s="369" t="s">
        <v>99</v>
      </c>
      <c r="R66" s="369"/>
      <c r="S66" s="370"/>
    </row>
    <row r="67" spans="1:19" x14ac:dyDescent="0.2">
      <c r="A67" s="69"/>
      <c r="B67" s="498"/>
      <c r="C67" s="509"/>
      <c r="D67" s="371" t="str">
        <f>'Direct OPEX'!A8</f>
        <v>User interface maintenance</v>
      </c>
      <c r="E67" s="351">
        <f>'Direct OPEX'!B8</f>
        <v>0</v>
      </c>
      <c r="F67" s="352">
        <v>1</v>
      </c>
      <c r="G67" s="332"/>
      <c r="H67" s="351">
        <f t="shared" si="10"/>
        <v>0</v>
      </c>
      <c r="I67" s="353" t="str">
        <f>IF('Direct OPEX'!C8="","",'Direct OPEX'!C8)</f>
        <v/>
      </c>
      <c r="J67" s="353" t="str">
        <f>IF('Direct OPEX'!D8="","",IF('Direct OPEX'!D8="How confident are you about the reported cost?","",'Direct OPEX'!D8))</f>
        <v/>
      </c>
      <c r="K67" s="372"/>
      <c r="L67" s="353" t="str">
        <f>IF(Context!D$12="","",IF(Context!D$12="Enter the year corresponding to the reported operating costs","",Context!D$12))</f>
        <v/>
      </c>
      <c r="M67" s="353" t="str">
        <f>IF('Direct OPEX'!E8="","",'Direct OPEX'!E8)</f>
        <v/>
      </c>
      <c r="N67" s="353" t="str">
        <f>IF('Direct OPEX'!F8="","",'Direct OPEX'!F8)</f>
        <v/>
      </c>
      <c r="O67" s="355" t="s">
        <v>49</v>
      </c>
      <c r="P67" s="369" t="s">
        <v>98</v>
      </c>
      <c r="Q67" s="369" t="s">
        <v>99</v>
      </c>
      <c r="R67" s="355"/>
      <c r="S67" s="356"/>
    </row>
    <row r="68" spans="1:19" x14ac:dyDescent="0.2">
      <c r="A68" s="69"/>
      <c r="B68" s="498"/>
      <c r="C68" s="509"/>
      <c r="D68" s="371" t="str">
        <f>'Direct OPEX'!A9</f>
        <v>Pit maintenance</v>
      </c>
      <c r="E68" s="351">
        <f>'Direct OPEX'!B9</f>
        <v>0</v>
      </c>
      <c r="F68" s="352">
        <v>1</v>
      </c>
      <c r="G68" s="332"/>
      <c r="H68" s="351">
        <f t="shared" si="10"/>
        <v>0</v>
      </c>
      <c r="I68" s="353" t="str">
        <f>IF('Direct OPEX'!C9="","",'Direct OPEX'!C9)</f>
        <v/>
      </c>
      <c r="J68" s="353" t="str">
        <f>IF('Direct OPEX'!D9="","",IF('Direct OPEX'!D9="How confident are you about the reported cost?","",'Direct OPEX'!D9))</f>
        <v/>
      </c>
      <c r="K68" s="372"/>
      <c r="L68" s="353" t="str">
        <f>IF(Context!D$12="","",IF(Context!D$12="Enter the year corresponding to the reported operating costs","",Context!D$12))</f>
        <v/>
      </c>
      <c r="M68" s="353" t="str">
        <f>IF('Direct OPEX'!E9="","",'Direct OPEX'!E9)</f>
        <v/>
      </c>
      <c r="N68" s="353" t="str">
        <f>IF('Direct OPEX'!F9="","",'Direct OPEX'!F9)</f>
        <v/>
      </c>
      <c r="O68" s="355" t="s">
        <v>49</v>
      </c>
      <c r="P68" s="369" t="s">
        <v>98</v>
      </c>
      <c r="Q68" s="369" t="s">
        <v>99</v>
      </c>
      <c r="R68" s="355"/>
      <c r="S68" s="356"/>
    </row>
    <row r="69" spans="1:19" ht="16" thickBot="1" x14ac:dyDescent="0.25">
      <c r="A69" s="69"/>
      <c r="B69" s="498"/>
      <c r="C69" s="510"/>
      <c r="D69" s="371" t="str">
        <f>'Direct OPEX'!A10</f>
        <v>Other or combined maintenance</v>
      </c>
      <c r="E69" s="351">
        <f>'Direct OPEX'!B10</f>
        <v>0</v>
      </c>
      <c r="F69" s="352">
        <v>1</v>
      </c>
      <c r="G69" s="332"/>
      <c r="H69" s="351">
        <f t="shared" si="10"/>
        <v>0</v>
      </c>
      <c r="I69" s="353" t="str">
        <f>IF('Direct OPEX'!C10="","",'Direct OPEX'!C10)</f>
        <v/>
      </c>
      <c r="J69" s="353" t="str">
        <f>IF('Direct OPEX'!D10="","",IF('Direct OPEX'!D10="How confident are you about the reported cost?","",'Direct OPEX'!D10))</f>
        <v/>
      </c>
      <c r="K69" s="372"/>
      <c r="L69" s="353" t="str">
        <f>IF(Context!D$12="","",IF(Context!D$12="Enter the year corresponding to the reported operating costs","",Context!D$12))</f>
        <v/>
      </c>
      <c r="M69" s="353" t="str">
        <f>IF('Direct OPEX'!E10="","",'Direct OPEX'!E10)</f>
        <v/>
      </c>
      <c r="N69" s="353" t="str">
        <f>IF('Direct OPEX'!F10="","",'Direct OPEX'!F10)</f>
        <v/>
      </c>
      <c r="O69" s="355" t="s">
        <v>49</v>
      </c>
      <c r="P69" s="369" t="s">
        <v>98</v>
      </c>
      <c r="Q69" s="369" t="s">
        <v>99</v>
      </c>
      <c r="R69" s="355"/>
      <c r="S69" s="356"/>
    </row>
    <row r="70" spans="1:19" ht="30" customHeight="1" thickBot="1" x14ac:dyDescent="0.25">
      <c r="A70" s="69"/>
      <c r="B70" s="498"/>
      <c r="C70" s="373" t="s">
        <v>144</v>
      </c>
      <c r="D70" s="374" t="str">
        <f>'Direct OPEX'!A14</f>
        <v>All consumables</v>
      </c>
      <c r="E70" s="345">
        <f>'Direct OPEX'!B14</f>
        <v>0</v>
      </c>
      <c r="F70" s="346">
        <v>1</v>
      </c>
      <c r="G70" s="332"/>
      <c r="H70" s="345">
        <f>E70*F70</f>
        <v>0</v>
      </c>
      <c r="I70" s="347" t="str">
        <f>IF('Direct OPEX'!C14="","",'Direct OPEX'!C14)</f>
        <v/>
      </c>
      <c r="J70" s="347" t="str">
        <f>IF('Direct OPEX'!D14="","",IF('Direct OPEX'!D14="How confident are you about the reported cost?","",'Direct OPEX'!D14))</f>
        <v/>
      </c>
      <c r="K70" s="372"/>
      <c r="L70" s="347" t="str">
        <f>IF(Context!D$12="","",IF(Context!D$12="Enter the year corresponding to the reported operating costs","",Context!D$12))</f>
        <v/>
      </c>
      <c r="M70" s="347" t="str">
        <f>IF('Direct OPEX'!E14="","",'Direct OPEX'!E14)</f>
        <v/>
      </c>
      <c r="N70" s="347" t="str">
        <f>IF('Direct OPEX'!F14="","",'Direct OPEX'!F14)</f>
        <v/>
      </c>
      <c r="O70" s="41" t="s">
        <v>49</v>
      </c>
      <c r="P70" s="41" t="s">
        <v>98</v>
      </c>
      <c r="Q70" s="41" t="s">
        <v>144</v>
      </c>
      <c r="R70" s="41" t="s">
        <v>130</v>
      </c>
      <c r="S70" s="42"/>
    </row>
    <row r="71" spans="1:19" ht="15" customHeight="1" x14ac:dyDescent="0.2">
      <c r="A71" s="69"/>
      <c r="B71" s="497" t="s">
        <v>680</v>
      </c>
      <c r="C71" s="500" t="s">
        <v>419</v>
      </c>
      <c r="D71" s="375" t="str">
        <f>'Indirect OPEX'!A6</f>
        <v>Sales and marketing staff</v>
      </c>
      <c r="E71" s="376">
        <f>'Indirect OPEX'!B6</f>
        <v>0</v>
      </c>
      <c r="F71" s="377">
        <f>'Indirect OPEX'!C6</f>
        <v>0</v>
      </c>
      <c r="G71" s="378"/>
      <c r="H71" s="379">
        <f t="shared" si="10"/>
        <v>0</v>
      </c>
      <c r="I71" s="380" t="str">
        <f>IF('Indirect OPEX'!D6="","",'Indirect OPEX'!D6)</f>
        <v/>
      </c>
      <c r="J71" s="380" t="str">
        <f>IF('Indirect OPEX'!E6="","",IF('Indirect OPEX'!E6="How confident are you about the reported cost?","",'Indirect OPEX'!E6))</f>
        <v/>
      </c>
      <c r="K71" s="381"/>
      <c r="L71" s="380" t="str">
        <f>IF(Context!D$12="","",IF(Context!D$12="Enter the year corresponding to the reported operating costs","",Context!D$12))</f>
        <v/>
      </c>
      <c r="M71" s="380" t="str">
        <f>IF('Indirect OPEX'!F6="","",'Indirect OPEX'!F6)</f>
        <v/>
      </c>
      <c r="N71" s="380" t="str">
        <f>IF('Indirect OPEX'!G6="","",'Indirect OPEX'!G6)</f>
        <v/>
      </c>
      <c r="O71" s="50" t="s">
        <v>49</v>
      </c>
      <c r="P71" s="50" t="s">
        <v>110</v>
      </c>
      <c r="Q71" s="50" t="s">
        <v>35</v>
      </c>
      <c r="R71" s="50"/>
      <c r="S71" s="51"/>
    </row>
    <row r="72" spans="1:19" x14ac:dyDescent="0.2">
      <c r="A72" s="69"/>
      <c r="B72" s="498"/>
      <c r="C72" s="501"/>
      <c r="D72" s="382" t="str">
        <f>'Indirect OPEX'!A7</f>
        <v>Customer support and call centre staff</v>
      </c>
      <c r="E72" s="383">
        <f>'Indirect OPEX'!B7</f>
        <v>0</v>
      </c>
      <c r="F72" s="384">
        <f>'Indirect OPEX'!C7</f>
        <v>0</v>
      </c>
      <c r="G72" s="332"/>
      <c r="H72" s="340">
        <f t="shared" si="10"/>
        <v>0</v>
      </c>
      <c r="I72" s="343" t="str">
        <f>IF('Indirect OPEX'!D7="","",'Indirect OPEX'!D7)</f>
        <v/>
      </c>
      <c r="J72" s="343" t="str">
        <f>IF('Indirect OPEX'!E7="","",IF('Indirect OPEX'!E7="How confident are you about the reported cost?","",'Indirect OPEX'!E7))</f>
        <v/>
      </c>
      <c r="K72" s="372"/>
      <c r="L72" s="347" t="str">
        <f>IF(Context!D$12="","",IF(Context!D$12="Enter the year corresponding to the reported operating costs","",Context!D$12))</f>
        <v/>
      </c>
      <c r="M72" s="343" t="str">
        <f>IF('Indirect OPEX'!F7="","",'Indirect OPEX'!F7)</f>
        <v/>
      </c>
      <c r="N72" s="343" t="str">
        <f>IF('Indirect OPEX'!G7="","",'Indirect OPEX'!G7)</f>
        <v/>
      </c>
      <c r="O72" s="41" t="s">
        <v>49</v>
      </c>
      <c r="P72" s="41" t="s">
        <v>110</v>
      </c>
      <c r="Q72" s="40" t="s">
        <v>35</v>
      </c>
      <c r="R72" s="41"/>
      <c r="S72" s="42"/>
    </row>
    <row r="73" spans="1:19" x14ac:dyDescent="0.2">
      <c r="A73" s="69"/>
      <c r="B73" s="498"/>
      <c r="C73" s="502"/>
      <c r="D73" s="382" t="str">
        <f>'Indirect OPEX'!A8</f>
        <v>All other or combined indirect staff</v>
      </c>
      <c r="E73" s="383">
        <f>'Indirect OPEX'!B8</f>
        <v>0</v>
      </c>
      <c r="F73" s="384">
        <f>'Indirect OPEX'!C8</f>
        <v>0</v>
      </c>
      <c r="G73" s="332"/>
      <c r="H73" s="340">
        <f t="shared" si="10"/>
        <v>0</v>
      </c>
      <c r="I73" s="343" t="str">
        <f>IF('Indirect OPEX'!D8="","",'Indirect OPEX'!D8)</f>
        <v/>
      </c>
      <c r="J73" s="343" t="str">
        <f>IF('Indirect OPEX'!E8="","",IF('Indirect OPEX'!E8="How confident are you about the reported cost?","",'Indirect OPEX'!E8))</f>
        <v/>
      </c>
      <c r="K73" s="372"/>
      <c r="L73" s="347" t="str">
        <f>IF(Context!D$12="","",IF(Context!D$12="Enter the year corresponding to the reported operating costs","",Context!D$12))</f>
        <v/>
      </c>
      <c r="M73" s="343" t="str">
        <f>IF('Indirect OPEX'!F8="","",'Indirect OPEX'!F8)</f>
        <v/>
      </c>
      <c r="N73" s="343" t="str">
        <f>IF('Indirect OPEX'!G8="","",'Indirect OPEX'!G8)</f>
        <v/>
      </c>
      <c r="O73" s="40" t="s">
        <v>49</v>
      </c>
      <c r="P73" s="41" t="s">
        <v>110</v>
      </c>
      <c r="Q73" s="40" t="s">
        <v>35</v>
      </c>
      <c r="R73" s="41"/>
      <c r="S73" s="42"/>
    </row>
    <row r="74" spans="1:19" ht="15" customHeight="1" x14ac:dyDescent="0.2">
      <c r="A74" s="69"/>
      <c r="B74" s="498"/>
      <c r="C74" s="500" t="s">
        <v>681</v>
      </c>
      <c r="D74" s="385" t="str">
        <f>'Indirect OPEX'!A12</f>
        <v>Insurance for indirect staff (combined health, disability, workers' compensation, etc.)</v>
      </c>
      <c r="E74" s="386">
        <f>'Indirect OPEX'!B12</f>
        <v>0</v>
      </c>
      <c r="F74" s="387">
        <f>'Indirect OPEX'!C12</f>
        <v>0</v>
      </c>
      <c r="G74" s="342"/>
      <c r="H74" s="365">
        <f t="shared" si="10"/>
        <v>0</v>
      </c>
      <c r="I74" s="367" t="str">
        <f>IF('Indirect OPEX'!D12="","",'Indirect OPEX'!D12)</f>
        <v/>
      </c>
      <c r="J74" s="367" t="str">
        <f>IF('Indirect OPEX'!E12="","",IF('Indirect OPEX'!E12="How confident are you about the reported cost?","",'Indirect OPEX'!E12))</f>
        <v/>
      </c>
      <c r="K74" s="368"/>
      <c r="L74" s="353" t="str">
        <f>IF(Context!D$12="","",IF(Context!D$12="Enter the year corresponding to the reported operating costs","",Context!D$12))</f>
        <v/>
      </c>
      <c r="M74" s="367" t="str">
        <f>IF('Indirect OPEX'!F12="","",'Indirect OPEX'!F12)</f>
        <v/>
      </c>
      <c r="N74" s="367" t="str">
        <f>IF('Indirect OPEX'!G12="","",'Indirect OPEX'!G12)</f>
        <v/>
      </c>
      <c r="O74" s="369" t="s">
        <v>49</v>
      </c>
      <c r="P74" s="369" t="s">
        <v>110</v>
      </c>
      <c r="Q74" s="369" t="s">
        <v>35</v>
      </c>
      <c r="R74" s="369"/>
      <c r="S74" s="370"/>
    </row>
    <row r="75" spans="1:19" x14ac:dyDescent="0.2">
      <c r="A75" s="69"/>
      <c r="B75" s="498"/>
      <c r="C75" s="501"/>
      <c r="D75" s="350" t="str">
        <f>'Indirect OPEX'!A13</f>
        <v>Annual vaccinations for indirect staff</v>
      </c>
      <c r="E75" s="388">
        <f>'Indirect OPEX'!B13</f>
        <v>0</v>
      </c>
      <c r="F75" s="389">
        <f>'Indirect OPEX'!C13</f>
        <v>0</v>
      </c>
      <c r="G75" s="332"/>
      <c r="H75" s="365">
        <f t="shared" si="10"/>
        <v>0</v>
      </c>
      <c r="I75" s="367" t="str">
        <f>IF('Indirect OPEX'!D13="","",'Indirect OPEX'!D13)</f>
        <v/>
      </c>
      <c r="J75" s="353" t="str">
        <f>IF('Indirect OPEX'!E13="","",IF('Indirect OPEX'!E13="How confident are you about the reported cost?","",'Indirect OPEX'!E13))</f>
        <v/>
      </c>
      <c r="K75" s="372"/>
      <c r="L75" s="353" t="str">
        <f>IF(Context!D$12="","",IF(Context!D$12="Enter the year corresponding to the reported operating costs","",Context!D$12))</f>
        <v/>
      </c>
      <c r="M75" s="367" t="str">
        <f>IF('Indirect OPEX'!F13="","",'Indirect OPEX'!F13)</f>
        <v/>
      </c>
      <c r="N75" s="367" t="str">
        <f>IF('Indirect OPEX'!G13="","",'Indirect OPEX'!G13)</f>
        <v/>
      </c>
      <c r="O75" s="369" t="s">
        <v>49</v>
      </c>
      <c r="P75" s="355" t="s">
        <v>110</v>
      </c>
      <c r="Q75" s="369" t="s">
        <v>35</v>
      </c>
      <c r="R75" s="355"/>
      <c r="S75" s="356"/>
    </row>
    <row r="76" spans="1:19" x14ac:dyDescent="0.2">
      <c r="A76" s="69"/>
      <c r="B76" s="498"/>
      <c r="C76" s="502"/>
      <c r="D76" s="350" t="str">
        <f>'Indirect OPEX'!A14</f>
        <v>Other or combined staff expenses</v>
      </c>
      <c r="E76" s="388">
        <f>'Indirect OPEX'!B14</f>
        <v>0</v>
      </c>
      <c r="F76" s="389">
        <f>'Indirect OPEX'!C14</f>
        <v>0</v>
      </c>
      <c r="G76" s="332"/>
      <c r="H76" s="365">
        <f t="shared" si="10"/>
        <v>0</v>
      </c>
      <c r="I76" s="367" t="str">
        <f>IF('Indirect OPEX'!D14="","",'Indirect OPEX'!D14)</f>
        <v/>
      </c>
      <c r="J76" s="353" t="str">
        <f>IF('Indirect OPEX'!E14="","",IF('Indirect OPEX'!E14="How confident are you about the reported cost?","",'Indirect OPEX'!E14))</f>
        <v/>
      </c>
      <c r="K76" s="372"/>
      <c r="L76" s="353" t="str">
        <f>IF(Context!D$12="","",IF(Context!D$12="Enter the year corresponding to the reported operating costs","",Context!D$12))</f>
        <v/>
      </c>
      <c r="M76" s="367" t="str">
        <f>IF('Indirect OPEX'!F14="","",'Indirect OPEX'!F14)</f>
        <v/>
      </c>
      <c r="N76" s="367" t="str">
        <f>IF('Indirect OPEX'!G14="","",'Indirect OPEX'!G14)</f>
        <v/>
      </c>
      <c r="O76" s="355" t="s">
        <v>49</v>
      </c>
      <c r="P76" s="355" t="s">
        <v>110</v>
      </c>
      <c r="Q76" s="369" t="s">
        <v>35</v>
      </c>
      <c r="R76" s="355"/>
      <c r="S76" s="356"/>
    </row>
    <row r="77" spans="1:19" ht="72" customHeight="1" thickBot="1" x14ac:dyDescent="0.25">
      <c r="A77" s="69"/>
      <c r="B77" s="498"/>
      <c r="C77" s="390" t="s">
        <v>677</v>
      </c>
      <c r="D77" s="53" t="str">
        <f>'Indirect OPEX'!A18</f>
        <v>All annual professional development and staff training</v>
      </c>
      <c r="E77" s="391">
        <f>'Indirect OPEX'!B18</f>
        <v>0</v>
      </c>
      <c r="F77" s="392">
        <f>'Indirect OPEX'!C18</f>
        <v>0</v>
      </c>
      <c r="G77" s="332"/>
      <c r="H77" s="340">
        <f t="shared" si="10"/>
        <v>0</v>
      </c>
      <c r="I77" s="343" t="str">
        <f>IF('Indirect OPEX'!D18="","",'Indirect OPEX'!D18)</f>
        <v/>
      </c>
      <c r="J77" s="347" t="str">
        <f>IF('Indirect OPEX'!E18="","",IF('Indirect OPEX'!E18="How confident are you about the reported cost?","",'Indirect OPEX'!E18))</f>
        <v/>
      </c>
      <c r="K77" s="372"/>
      <c r="L77" s="347" t="str">
        <f>IF(Context!D$12="","",IF(Context!D$12="Enter the year corresponding to the reported operating costs","",Context!D$12))</f>
        <v/>
      </c>
      <c r="M77" s="343" t="str">
        <f>IF('Indirect OPEX'!F18="","",'Indirect OPEX'!F18)</f>
        <v/>
      </c>
      <c r="N77" s="343" t="str">
        <f>IF('Indirect OPEX'!G18="","",'Indirect OPEX'!G18)</f>
        <v/>
      </c>
      <c r="O77" s="40" t="s">
        <v>49</v>
      </c>
      <c r="P77" s="41" t="s">
        <v>110</v>
      </c>
      <c r="Q77" s="40" t="s">
        <v>129</v>
      </c>
      <c r="R77" s="41"/>
      <c r="S77" s="42"/>
    </row>
    <row r="78" spans="1:19" ht="15" customHeight="1" x14ac:dyDescent="0.2">
      <c r="A78" s="69"/>
      <c r="B78" s="498"/>
      <c r="C78" s="500" t="s">
        <v>682</v>
      </c>
      <c r="D78" s="350" t="str">
        <f>'Indirect OPEX'!A23</f>
        <v>Office building</v>
      </c>
      <c r="E78" s="388">
        <f>'Indirect OPEX'!B23</f>
        <v>0</v>
      </c>
      <c r="F78" s="389">
        <f>'Indirect OPEX'!C23</f>
        <v>0</v>
      </c>
      <c r="G78" s="332"/>
      <c r="H78" s="365">
        <f t="shared" si="10"/>
        <v>0</v>
      </c>
      <c r="I78" s="367" t="str">
        <f>IF('Indirect OPEX'!D23="","",'Indirect OPEX'!D23)</f>
        <v/>
      </c>
      <c r="J78" s="353" t="str">
        <f>IF('Indirect OPEX'!E23="","",IF('Indirect OPEX'!E23="How confident are you about the reported cost?","",'Indirect OPEX'!E23))</f>
        <v/>
      </c>
      <c r="K78" s="372"/>
      <c r="L78" s="353" t="str">
        <f>IF(Context!D$12="","",IF(Context!D$12="Enter the year corresponding to the reported operating costs","",Context!D$12))</f>
        <v/>
      </c>
      <c r="M78" s="367" t="str">
        <f>IF('Indirect OPEX'!F23="","",'Indirect OPEX'!F23)</f>
        <v/>
      </c>
      <c r="N78" s="367" t="str">
        <f>IF('Indirect OPEX'!G23="","",'Indirect OPEX'!G23)</f>
        <v/>
      </c>
      <c r="O78" s="355" t="s">
        <v>49</v>
      </c>
      <c r="P78" s="355" t="s">
        <v>110</v>
      </c>
      <c r="Q78" s="355" t="s">
        <v>99</v>
      </c>
      <c r="R78" s="355"/>
      <c r="S78" s="356"/>
    </row>
    <row r="79" spans="1:19" x14ac:dyDescent="0.2">
      <c r="A79" s="69"/>
      <c r="B79" s="498"/>
      <c r="C79" s="501"/>
      <c r="D79" s="350" t="str">
        <f>'Indirect OPEX'!A24</f>
        <v>Land</v>
      </c>
      <c r="E79" s="388">
        <f>'Indirect OPEX'!B24</f>
        <v>0</v>
      </c>
      <c r="F79" s="389">
        <f>'Indirect OPEX'!C24</f>
        <v>0</v>
      </c>
      <c r="G79" s="332"/>
      <c r="H79" s="365">
        <f t="shared" si="10"/>
        <v>0</v>
      </c>
      <c r="I79" s="367" t="str">
        <f>IF('Indirect OPEX'!D24="","",'Indirect OPEX'!D24)</f>
        <v/>
      </c>
      <c r="J79" s="353" t="str">
        <f>IF('Indirect OPEX'!E24="","",IF('Indirect OPEX'!E24="How confident are you about the reported cost?","",'Indirect OPEX'!E24))</f>
        <v/>
      </c>
      <c r="K79" s="372"/>
      <c r="L79" s="353" t="str">
        <f>IF(Context!D$12="","",IF(Context!D$12="Enter the year corresponding to the reported operating costs","",Context!D$12))</f>
        <v/>
      </c>
      <c r="M79" s="367" t="str">
        <f>IF('Indirect OPEX'!F24="","",'Indirect OPEX'!F24)</f>
        <v/>
      </c>
      <c r="N79" s="367" t="str">
        <f>IF('Indirect OPEX'!G24="","",'Indirect OPEX'!G24)</f>
        <v/>
      </c>
      <c r="O79" s="369" t="s">
        <v>49</v>
      </c>
      <c r="P79" s="355" t="s">
        <v>110</v>
      </c>
      <c r="Q79" s="355" t="s">
        <v>86</v>
      </c>
      <c r="R79" s="355"/>
      <c r="S79" s="356"/>
    </row>
    <row r="80" spans="1:19" x14ac:dyDescent="0.2">
      <c r="A80" s="69"/>
      <c r="B80" s="498"/>
      <c r="C80" s="501"/>
      <c r="D80" s="350" t="str">
        <f>'Indirect OPEX'!A25</f>
        <v>Office equipment</v>
      </c>
      <c r="E80" s="388">
        <f>'Indirect OPEX'!B25</f>
        <v>0</v>
      </c>
      <c r="F80" s="389">
        <f>'Indirect OPEX'!C25</f>
        <v>0</v>
      </c>
      <c r="G80" s="332"/>
      <c r="H80" s="365">
        <f t="shared" si="10"/>
        <v>0</v>
      </c>
      <c r="I80" s="367" t="str">
        <f>IF('Indirect OPEX'!D25="","",'Indirect OPEX'!D25)</f>
        <v/>
      </c>
      <c r="J80" s="353" t="str">
        <f>IF('Indirect OPEX'!E25="","",IF('Indirect OPEX'!E25="How confident are you about the reported cost?","",'Indirect OPEX'!E25))</f>
        <v/>
      </c>
      <c r="K80" s="372"/>
      <c r="L80" s="353" t="str">
        <f>IF(Context!D$12="","",IF(Context!D$12="Enter the year corresponding to the reported operating costs","",Context!D$12))</f>
        <v/>
      </c>
      <c r="M80" s="367" t="str">
        <f>IF('Indirect OPEX'!F25="","",'Indirect OPEX'!F25)</f>
        <v/>
      </c>
      <c r="N80" s="367" t="str">
        <f>IF('Indirect OPEX'!G25="","",'Indirect OPEX'!G25)</f>
        <v/>
      </c>
      <c r="O80" s="355" t="s">
        <v>49</v>
      </c>
      <c r="P80" s="355" t="s">
        <v>110</v>
      </c>
      <c r="Q80" s="355" t="s">
        <v>111</v>
      </c>
      <c r="R80" s="355"/>
      <c r="S80" s="356"/>
    </row>
    <row r="81" spans="1:19" x14ac:dyDescent="0.2">
      <c r="A81" s="69"/>
      <c r="B81" s="498"/>
      <c r="C81" s="501"/>
      <c r="D81" s="350" t="str">
        <f>'Indirect OPEX'!A26</f>
        <v>Vehicles</v>
      </c>
      <c r="E81" s="388">
        <f>'Indirect OPEX'!B26</f>
        <v>0</v>
      </c>
      <c r="F81" s="389">
        <f>'Indirect OPEX'!C26</f>
        <v>0</v>
      </c>
      <c r="G81" s="332"/>
      <c r="H81" s="365">
        <f t="shared" si="10"/>
        <v>0</v>
      </c>
      <c r="I81" s="367" t="str">
        <f>IF('Indirect OPEX'!D26="","",'Indirect OPEX'!D26)</f>
        <v/>
      </c>
      <c r="J81" s="353" t="str">
        <f>IF('Indirect OPEX'!E26="","",IF('Indirect OPEX'!E26="How confident are you about the reported cost?","",'Indirect OPEX'!E26))</f>
        <v/>
      </c>
      <c r="K81" s="372"/>
      <c r="L81" s="353" t="str">
        <f>IF(Context!D$12="","",IF(Context!D$12="Enter the year corresponding to the reported operating costs","",Context!D$12))</f>
        <v/>
      </c>
      <c r="M81" s="367" t="str">
        <f>IF('Indirect OPEX'!F26="","",'Indirect OPEX'!F26)</f>
        <v/>
      </c>
      <c r="N81" s="367" t="str">
        <f>IF('Indirect OPEX'!G26="","",'Indirect OPEX'!G26)</f>
        <v/>
      </c>
      <c r="O81" s="369" t="s">
        <v>49</v>
      </c>
      <c r="P81" s="355" t="s">
        <v>110</v>
      </c>
      <c r="Q81" s="355" t="s">
        <v>111</v>
      </c>
      <c r="R81" s="355"/>
      <c r="S81" s="356"/>
    </row>
    <row r="82" spans="1:19" x14ac:dyDescent="0.2">
      <c r="A82" s="69"/>
      <c r="B82" s="498"/>
      <c r="C82" s="501"/>
      <c r="D82" s="350" t="str">
        <f>'Indirect OPEX'!A27</f>
        <v>Other operational costs for buildings</v>
      </c>
      <c r="E82" s="388">
        <f>'Indirect OPEX'!B27</f>
        <v>0</v>
      </c>
      <c r="F82" s="389">
        <f>'Indirect OPEX'!C27</f>
        <v>0</v>
      </c>
      <c r="G82" s="332"/>
      <c r="H82" s="365">
        <f t="shared" si="10"/>
        <v>0</v>
      </c>
      <c r="I82" s="367" t="str">
        <f>IF('Indirect OPEX'!D27="","",'Indirect OPEX'!D27)</f>
        <v/>
      </c>
      <c r="J82" s="353" t="str">
        <f>IF('Indirect OPEX'!E27="","",IF('Indirect OPEX'!E27="How confident are you about the reported cost?","",'Indirect OPEX'!E27))</f>
        <v/>
      </c>
      <c r="K82" s="372"/>
      <c r="L82" s="353" t="str">
        <f>IF(Context!D$12="","",IF(Context!D$12="Enter the year corresponding to the reported operating costs","",Context!D$12))</f>
        <v/>
      </c>
      <c r="M82" s="367" t="str">
        <f>IF('Indirect OPEX'!F27="","",'Indirect OPEX'!F27)</f>
        <v/>
      </c>
      <c r="N82" s="367" t="str">
        <f>IF('Indirect OPEX'!G27="","",'Indirect OPEX'!G27)</f>
        <v/>
      </c>
      <c r="O82" s="355" t="s">
        <v>49</v>
      </c>
      <c r="P82" s="355" t="s">
        <v>110</v>
      </c>
      <c r="Q82" s="355" t="s">
        <v>99</v>
      </c>
      <c r="R82" s="355"/>
      <c r="S82" s="356"/>
    </row>
    <row r="83" spans="1:19" x14ac:dyDescent="0.2">
      <c r="A83" s="69"/>
      <c r="B83" s="498"/>
      <c r="C83" s="502"/>
      <c r="D83" s="350" t="str">
        <f>'Indirect OPEX'!A28</f>
        <v>Other or combined operational costs for equipment</v>
      </c>
      <c r="E83" s="388">
        <f>'Indirect OPEX'!B28</f>
        <v>0</v>
      </c>
      <c r="F83" s="389">
        <f>'Indirect OPEX'!C28</f>
        <v>0</v>
      </c>
      <c r="G83" s="332"/>
      <c r="H83" s="365">
        <f t="shared" si="10"/>
        <v>0</v>
      </c>
      <c r="I83" s="367" t="str">
        <f>IF('Indirect OPEX'!D28="","",'Indirect OPEX'!D28)</f>
        <v/>
      </c>
      <c r="J83" s="353" t="str">
        <f>IF('Indirect OPEX'!E28="","",IF('Indirect OPEX'!E28="How confident are you about the reported cost?","",'Indirect OPEX'!E28))</f>
        <v/>
      </c>
      <c r="K83" s="372"/>
      <c r="L83" s="353" t="str">
        <f>IF(Context!D$12="","",IF(Context!D$12="Enter the year corresponding to the reported operating costs","",Context!D$12))</f>
        <v/>
      </c>
      <c r="M83" s="367" t="str">
        <f>IF('Indirect OPEX'!F28="","",'Indirect OPEX'!F28)</f>
        <v/>
      </c>
      <c r="N83" s="367" t="str">
        <f>IF('Indirect OPEX'!G28="","",'Indirect OPEX'!G28)</f>
        <v/>
      </c>
      <c r="O83" s="369" t="s">
        <v>49</v>
      </c>
      <c r="P83" s="355" t="s">
        <v>110</v>
      </c>
      <c r="Q83" s="355" t="s">
        <v>111</v>
      </c>
      <c r="R83" s="355"/>
      <c r="S83" s="356"/>
    </row>
    <row r="84" spans="1:19" ht="15" customHeight="1" x14ac:dyDescent="0.2">
      <c r="A84" s="69"/>
      <c r="B84" s="498"/>
      <c r="C84" s="503" t="s">
        <v>144</v>
      </c>
      <c r="D84" s="53" t="str">
        <f>'Indirect OPEX'!A32</f>
        <v>Utility expenses (water, electricity, internet, etc. combined)</v>
      </c>
      <c r="E84" s="391">
        <f>'Indirect OPEX'!B32</f>
        <v>0</v>
      </c>
      <c r="F84" s="392">
        <f>'Indirect OPEX'!C32</f>
        <v>0</v>
      </c>
      <c r="G84" s="332"/>
      <c r="H84" s="340">
        <f t="shared" si="10"/>
        <v>0</v>
      </c>
      <c r="I84" s="343" t="str">
        <f>IF('Indirect OPEX'!D32="","",'Indirect OPEX'!D32)</f>
        <v/>
      </c>
      <c r="J84" s="347" t="str">
        <f>IF('Indirect OPEX'!E32="","",IF('Indirect OPEX'!E32="How confident are you about the reported cost?","",'Indirect OPEX'!E32))</f>
        <v/>
      </c>
      <c r="K84" s="372"/>
      <c r="L84" s="347" t="str">
        <f>IF(Context!D$12="","",IF(Context!D$12="Enter the year corresponding to the reported operating costs","",Context!D$12))</f>
        <v/>
      </c>
      <c r="M84" s="343" t="str">
        <f>IF('Indirect OPEX'!F32="","",'Indirect OPEX'!F32)</f>
        <v/>
      </c>
      <c r="N84" s="343" t="str">
        <f>IF('Indirect OPEX'!G32="","",'Indirect OPEX'!G32)</f>
        <v/>
      </c>
      <c r="O84" s="41" t="s">
        <v>49</v>
      </c>
      <c r="P84" s="41" t="s">
        <v>110</v>
      </c>
      <c r="Q84" s="41" t="s">
        <v>144</v>
      </c>
      <c r="R84" s="41" t="s">
        <v>87</v>
      </c>
      <c r="S84" s="42"/>
    </row>
    <row r="85" spans="1:19" x14ac:dyDescent="0.2">
      <c r="A85" s="69"/>
      <c r="B85" s="498"/>
      <c r="C85" s="503"/>
      <c r="D85" s="53" t="str">
        <f>'Indirect OPEX'!A33</f>
        <v>Office supplies (paper, printer ink, pens, markers)</v>
      </c>
      <c r="E85" s="391">
        <f>'Indirect OPEX'!B33</f>
        <v>0</v>
      </c>
      <c r="F85" s="392">
        <f>'Indirect OPEX'!C33</f>
        <v>0</v>
      </c>
      <c r="G85" s="332"/>
      <c r="H85" s="340">
        <f t="shared" si="10"/>
        <v>0</v>
      </c>
      <c r="I85" s="343" t="str">
        <f>IF('Indirect OPEX'!D33="","",'Indirect OPEX'!D33)</f>
        <v/>
      </c>
      <c r="J85" s="347" t="str">
        <f>IF('Indirect OPEX'!E33="","",IF('Indirect OPEX'!E33="How confident are you about the reported cost?","",'Indirect OPEX'!E33))</f>
        <v/>
      </c>
      <c r="K85" s="372"/>
      <c r="L85" s="347" t="str">
        <f>IF(Context!D$12="","",IF(Context!D$12="Enter the year corresponding to the reported operating costs","",Context!D$12))</f>
        <v/>
      </c>
      <c r="M85" s="343" t="str">
        <f>IF('Indirect OPEX'!F33="","",'Indirect OPEX'!F33)</f>
        <v/>
      </c>
      <c r="N85" s="343" t="str">
        <f>IF('Indirect OPEX'!G33="","",'Indirect OPEX'!G33)</f>
        <v/>
      </c>
      <c r="O85" s="40" t="s">
        <v>49</v>
      </c>
      <c r="P85" s="41" t="s">
        <v>110</v>
      </c>
      <c r="Q85" s="41" t="s">
        <v>144</v>
      </c>
      <c r="R85" s="41" t="s">
        <v>130</v>
      </c>
      <c r="S85" s="42"/>
    </row>
    <row r="86" spans="1:19" x14ac:dyDescent="0.2">
      <c r="A86" s="69"/>
      <c r="B86" s="498"/>
      <c r="C86" s="503"/>
      <c r="D86" s="53" t="str">
        <f>'Indirect OPEX'!A34</f>
        <v>Fuel for general use vehicles</v>
      </c>
      <c r="E86" s="391">
        <f>'Indirect OPEX'!B34</f>
        <v>0</v>
      </c>
      <c r="F86" s="392">
        <f>'Indirect OPEX'!C34</f>
        <v>0</v>
      </c>
      <c r="G86" s="332"/>
      <c r="H86" s="340">
        <f t="shared" si="10"/>
        <v>0</v>
      </c>
      <c r="I86" s="343" t="str">
        <f>IF('Indirect OPEX'!D34="","",'Indirect OPEX'!D34)</f>
        <v/>
      </c>
      <c r="J86" s="347" t="str">
        <f>IF('Indirect OPEX'!E34="","",IF('Indirect OPEX'!E34="How confident are you about the reported cost?","",'Indirect OPEX'!E34))</f>
        <v/>
      </c>
      <c r="K86" s="372"/>
      <c r="L86" s="347" t="str">
        <f>IF(Context!D$12="","",IF(Context!D$12="Enter the year corresponding to the reported operating costs","",Context!D$12))</f>
        <v/>
      </c>
      <c r="M86" s="343" t="str">
        <f>IF('Indirect OPEX'!F34="","",'Indirect OPEX'!F34)</f>
        <v/>
      </c>
      <c r="N86" s="343" t="str">
        <f>IF('Indirect OPEX'!G34="","",'Indirect OPEX'!G34)</f>
        <v/>
      </c>
      <c r="O86" s="41" t="s">
        <v>49</v>
      </c>
      <c r="P86" s="41" t="s">
        <v>110</v>
      </c>
      <c r="Q86" s="41" t="s">
        <v>144</v>
      </c>
      <c r="R86" s="41" t="s">
        <v>100</v>
      </c>
      <c r="S86" s="42"/>
    </row>
    <row r="87" spans="1:19" x14ac:dyDescent="0.2">
      <c r="A87" s="69"/>
      <c r="B87" s="498"/>
      <c r="C87" s="504"/>
      <c r="D87" s="53" t="str">
        <f>'Indirect OPEX'!A35</f>
        <v>Other or combined consumable expenses</v>
      </c>
      <c r="E87" s="391">
        <f>'Indirect OPEX'!B35</f>
        <v>0</v>
      </c>
      <c r="F87" s="392">
        <f>'Indirect OPEX'!C35</f>
        <v>0</v>
      </c>
      <c r="G87" s="332"/>
      <c r="H87" s="340">
        <f t="shared" si="10"/>
        <v>0</v>
      </c>
      <c r="I87" s="343" t="str">
        <f>IF('Indirect OPEX'!D35="","",'Indirect OPEX'!D35)</f>
        <v/>
      </c>
      <c r="J87" s="347" t="str">
        <f>IF('Indirect OPEX'!E35="","",IF('Indirect OPEX'!E35="How confident are you about the reported cost?","",'Indirect OPEX'!E35))</f>
        <v/>
      </c>
      <c r="K87" s="372"/>
      <c r="L87" s="347" t="str">
        <f>IF(Context!D$12="","",IF(Context!D$12="Enter the year corresponding to the reported operating costs","",Context!D$12))</f>
        <v/>
      </c>
      <c r="M87" s="343" t="str">
        <f>IF('Indirect OPEX'!F35="","",'Indirect OPEX'!F35)</f>
        <v/>
      </c>
      <c r="N87" s="343" t="str">
        <f>IF('Indirect OPEX'!G35="","",'Indirect OPEX'!G35)</f>
        <v/>
      </c>
      <c r="O87" s="40" t="s">
        <v>49</v>
      </c>
      <c r="P87" s="41" t="s">
        <v>110</v>
      </c>
      <c r="Q87" s="41" t="s">
        <v>144</v>
      </c>
      <c r="R87" s="41" t="s">
        <v>130</v>
      </c>
      <c r="S87" s="42"/>
    </row>
    <row r="88" spans="1:19" ht="15" customHeight="1" x14ac:dyDescent="0.2">
      <c r="A88" s="69"/>
      <c r="B88" s="498"/>
      <c r="C88" s="500" t="s">
        <v>121</v>
      </c>
      <c r="D88" s="350" t="str">
        <f>'Indirect OPEX'!A40</f>
        <v>Insurance (not including staff insurance)</v>
      </c>
      <c r="E88" s="388">
        <f>'Indirect OPEX'!B40</f>
        <v>0</v>
      </c>
      <c r="F88" s="389">
        <f>'Indirect OPEX'!C40</f>
        <v>0</v>
      </c>
      <c r="G88" s="332"/>
      <c r="H88" s="365">
        <f t="shared" si="10"/>
        <v>0</v>
      </c>
      <c r="I88" s="367" t="str">
        <f>IF('Indirect OPEX'!D40="","",'Indirect OPEX'!D40)</f>
        <v/>
      </c>
      <c r="J88" s="353" t="str">
        <f>IF('Indirect OPEX'!E40="","",IF('Indirect OPEX'!E40="How confident are you about the reported cost?","",'Indirect OPEX'!E40))</f>
        <v/>
      </c>
      <c r="K88" s="372"/>
      <c r="L88" s="353" t="str">
        <f>IF(Context!D$12="","",IF(Context!D$12="Enter the year corresponding to the reported operating costs","",Context!D$12))</f>
        <v/>
      </c>
      <c r="M88" s="367" t="str">
        <f>IF('Indirect OPEX'!F40="","",'Indirect OPEX'!F40)</f>
        <v/>
      </c>
      <c r="N88" s="367" t="str">
        <f>IF('Indirect OPEX'!G40="","",'Indirect OPEX'!G40)</f>
        <v/>
      </c>
      <c r="O88" s="355" t="s">
        <v>49</v>
      </c>
      <c r="P88" s="355" t="s">
        <v>110</v>
      </c>
      <c r="Q88" s="355" t="s">
        <v>144</v>
      </c>
      <c r="R88" s="355" t="s">
        <v>121</v>
      </c>
      <c r="S88" s="356" t="s">
        <v>113</v>
      </c>
    </row>
    <row r="89" spans="1:19" x14ac:dyDescent="0.2">
      <c r="A89" s="69"/>
      <c r="B89" s="498"/>
      <c r="C89" s="501"/>
      <c r="D89" s="350" t="str">
        <f>'Indirect OPEX'!A41</f>
        <v>Legal</v>
      </c>
      <c r="E89" s="388">
        <f>'Indirect OPEX'!B41</f>
        <v>0</v>
      </c>
      <c r="F89" s="389">
        <f>'Indirect OPEX'!C41</f>
        <v>0</v>
      </c>
      <c r="G89" s="332"/>
      <c r="H89" s="365">
        <f t="shared" si="10"/>
        <v>0</v>
      </c>
      <c r="I89" s="367" t="str">
        <f>IF('Indirect OPEX'!D41="","",'Indirect OPEX'!D41)</f>
        <v/>
      </c>
      <c r="J89" s="353" t="str">
        <f>IF('Indirect OPEX'!E41="","",IF('Indirect OPEX'!E41="How confident are you about the reported cost?","",'Indirect OPEX'!E41))</f>
        <v/>
      </c>
      <c r="K89" s="372"/>
      <c r="L89" s="353" t="str">
        <f>IF(Context!D$12="","",IF(Context!D$12="Enter the year corresponding to the reported operating costs","",Context!D$12))</f>
        <v/>
      </c>
      <c r="M89" s="367" t="str">
        <f>IF('Indirect OPEX'!F41="","",'Indirect OPEX'!F41)</f>
        <v/>
      </c>
      <c r="N89" s="367" t="str">
        <f>IF('Indirect OPEX'!G41="","",'Indirect OPEX'!G41)</f>
        <v/>
      </c>
      <c r="O89" s="369" t="s">
        <v>49</v>
      </c>
      <c r="P89" s="355" t="s">
        <v>110</v>
      </c>
      <c r="Q89" s="355" t="s">
        <v>144</v>
      </c>
      <c r="R89" s="355" t="s">
        <v>121</v>
      </c>
      <c r="S89" s="356" t="s">
        <v>101</v>
      </c>
    </row>
    <row r="90" spans="1:19" x14ac:dyDescent="0.2">
      <c r="A90" s="69"/>
      <c r="B90" s="498"/>
      <c r="C90" s="501"/>
      <c r="D90" s="350" t="str">
        <f>'Indirect OPEX'!A42</f>
        <v>Financial</v>
      </c>
      <c r="E90" s="388">
        <f>'Indirect OPEX'!B42</f>
        <v>0</v>
      </c>
      <c r="F90" s="389">
        <f>'Indirect OPEX'!C42</f>
        <v>0</v>
      </c>
      <c r="G90" s="332"/>
      <c r="H90" s="365">
        <f t="shared" si="10"/>
        <v>0</v>
      </c>
      <c r="I90" s="367" t="str">
        <f>IF('Indirect OPEX'!D42="","",'Indirect OPEX'!D42)</f>
        <v/>
      </c>
      <c r="J90" s="353" t="str">
        <f>IF('Indirect OPEX'!E42="","",IF('Indirect OPEX'!E42="How confident are you about the reported cost?","",'Indirect OPEX'!E42))</f>
        <v/>
      </c>
      <c r="K90" s="372"/>
      <c r="L90" s="353" t="str">
        <f>IF(Context!D$12="","",IF(Context!D$12="Enter the year corresponding to the reported operating costs","",Context!D$12))</f>
        <v/>
      </c>
      <c r="M90" s="367" t="str">
        <f>IF('Indirect OPEX'!F42="","",'Indirect OPEX'!F42)</f>
        <v/>
      </c>
      <c r="N90" s="367" t="str">
        <f>IF('Indirect OPEX'!G42="","",'Indirect OPEX'!G42)</f>
        <v/>
      </c>
      <c r="O90" s="355" t="s">
        <v>49</v>
      </c>
      <c r="P90" s="355" t="s">
        <v>110</v>
      </c>
      <c r="Q90" s="355" t="s">
        <v>144</v>
      </c>
      <c r="R90" s="355" t="s">
        <v>121</v>
      </c>
      <c r="S90" s="356" t="s">
        <v>131</v>
      </c>
    </row>
    <row r="91" spans="1:19" x14ac:dyDescent="0.2">
      <c r="A91" s="69"/>
      <c r="B91" s="498"/>
      <c r="C91" s="501"/>
      <c r="D91" s="350" t="str">
        <f>'Indirect OPEX'!A43</f>
        <v>Marketing</v>
      </c>
      <c r="E91" s="388">
        <f>'Indirect OPEX'!B43</f>
        <v>0</v>
      </c>
      <c r="F91" s="389">
        <f>'Indirect OPEX'!C43</f>
        <v>0</v>
      </c>
      <c r="G91" s="332"/>
      <c r="H91" s="365">
        <f t="shared" si="10"/>
        <v>0</v>
      </c>
      <c r="I91" s="367" t="str">
        <f>IF('Indirect OPEX'!D43="","",'Indirect OPEX'!D43)</f>
        <v/>
      </c>
      <c r="J91" s="353" t="str">
        <f>IF('Indirect OPEX'!E43="","",IF('Indirect OPEX'!E43="How confident are you about the reported cost?","",'Indirect OPEX'!E43))</f>
        <v/>
      </c>
      <c r="K91" s="372"/>
      <c r="L91" s="353" t="str">
        <f>IF(Context!D$12="","",IF(Context!D$12="Enter the year corresponding to the reported operating costs","",Context!D$12))</f>
        <v/>
      </c>
      <c r="M91" s="367" t="str">
        <f>IF('Indirect OPEX'!F43="","",'Indirect OPEX'!F43)</f>
        <v/>
      </c>
      <c r="N91" s="367" t="str">
        <f>IF('Indirect OPEX'!G43="","",'Indirect OPEX'!G43)</f>
        <v/>
      </c>
      <c r="O91" s="369" t="s">
        <v>49</v>
      </c>
      <c r="P91" s="355" t="s">
        <v>110</v>
      </c>
      <c r="Q91" s="355" t="s">
        <v>144</v>
      </c>
      <c r="R91" s="355" t="s">
        <v>121</v>
      </c>
      <c r="S91" s="356" t="s">
        <v>131</v>
      </c>
    </row>
    <row r="92" spans="1:19" x14ac:dyDescent="0.2">
      <c r="A92" s="69"/>
      <c r="B92" s="498"/>
      <c r="C92" s="501"/>
      <c r="D92" s="350" t="str">
        <f>'Indirect OPEX'!A44</f>
        <v>Consulting or advisory</v>
      </c>
      <c r="E92" s="388">
        <f>'Indirect OPEX'!B44</f>
        <v>0</v>
      </c>
      <c r="F92" s="389">
        <f>'Indirect OPEX'!C44</f>
        <v>0</v>
      </c>
      <c r="G92" s="332"/>
      <c r="H92" s="365">
        <f t="shared" si="10"/>
        <v>0</v>
      </c>
      <c r="I92" s="367" t="str">
        <f>IF('Indirect OPEX'!D44="","",'Indirect OPEX'!D44)</f>
        <v/>
      </c>
      <c r="J92" s="353" t="str">
        <f>IF('Indirect OPEX'!E44="","",IF('Indirect OPEX'!E44="How confident are you about the reported cost?","",'Indirect OPEX'!E44))</f>
        <v/>
      </c>
      <c r="K92" s="372"/>
      <c r="L92" s="353" t="str">
        <f>IF(Context!D$12="","",IF(Context!D$12="Enter the year corresponding to the reported operating costs","",Context!D$12))</f>
        <v/>
      </c>
      <c r="M92" s="367" t="str">
        <f>IF('Indirect OPEX'!F44="","",'Indirect OPEX'!F44)</f>
        <v/>
      </c>
      <c r="N92" s="367" t="str">
        <f>IF('Indirect OPEX'!G44="","",'Indirect OPEX'!G44)</f>
        <v/>
      </c>
      <c r="O92" s="355" t="s">
        <v>49</v>
      </c>
      <c r="P92" s="355" t="s">
        <v>110</v>
      </c>
      <c r="Q92" s="355" t="s">
        <v>144</v>
      </c>
      <c r="R92" s="355" t="s">
        <v>121</v>
      </c>
      <c r="S92" s="356" t="s">
        <v>88</v>
      </c>
    </row>
    <row r="93" spans="1:19" x14ac:dyDescent="0.2">
      <c r="A93" s="69"/>
      <c r="B93" s="498"/>
      <c r="C93" s="502"/>
      <c r="D93" s="350" t="str">
        <f>'Indirect OPEX'!A45</f>
        <v>Other or combined services</v>
      </c>
      <c r="E93" s="388">
        <f>'Indirect OPEX'!B45</f>
        <v>0</v>
      </c>
      <c r="F93" s="389">
        <f>'Indirect OPEX'!C45</f>
        <v>0</v>
      </c>
      <c r="G93" s="332"/>
      <c r="H93" s="365">
        <f t="shared" si="10"/>
        <v>0</v>
      </c>
      <c r="I93" s="367" t="str">
        <f>IF('Indirect OPEX'!D45="","",'Indirect OPEX'!D45)</f>
        <v/>
      </c>
      <c r="J93" s="353" t="str">
        <f>IF('Indirect OPEX'!E45="","",IF('Indirect OPEX'!E45="How confident are you about the reported cost?","",'Indirect OPEX'!E45))</f>
        <v/>
      </c>
      <c r="K93" s="372"/>
      <c r="L93" s="353" t="str">
        <f>IF(Context!D$12="","",IF(Context!D$12="Enter the year corresponding to the reported operating costs","",Context!D$12))</f>
        <v/>
      </c>
      <c r="M93" s="367" t="str">
        <f>IF('Indirect OPEX'!F45="","",'Indirect OPEX'!F45)</f>
        <v/>
      </c>
      <c r="N93" s="367" t="str">
        <f>IF('Indirect OPEX'!G45="","",'Indirect OPEX'!G45)</f>
        <v/>
      </c>
      <c r="O93" s="369" t="s">
        <v>49</v>
      </c>
      <c r="P93" s="355" t="s">
        <v>110</v>
      </c>
      <c r="Q93" s="355" t="s">
        <v>144</v>
      </c>
      <c r="R93" s="355" t="s">
        <v>121</v>
      </c>
      <c r="S93" s="356" t="s">
        <v>131</v>
      </c>
    </row>
    <row r="94" spans="1:19" ht="15" customHeight="1" x14ac:dyDescent="0.2">
      <c r="A94" s="69"/>
      <c r="B94" s="498"/>
      <c r="C94" s="505" t="s">
        <v>683</v>
      </c>
      <c r="D94" s="53" t="str">
        <f>'Indirect OPEX'!A49</f>
        <v>All administrative charges and permits considered indirect operating expenses</v>
      </c>
      <c r="E94" s="391">
        <f>'Indirect OPEX'!B49</f>
        <v>0</v>
      </c>
      <c r="F94" s="392">
        <f>'Indirect OPEX'!C49</f>
        <v>0</v>
      </c>
      <c r="G94" s="332"/>
      <c r="H94" s="340">
        <f t="shared" si="10"/>
        <v>0</v>
      </c>
      <c r="I94" s="343" t="str">
        <f>IF('Indirect OPEX'!D49="","",'Indirect OPEX'!D49)</f>
        <v/>
      </c>
      <c r="J94" s="347" t="str">
        <f>IF('Indirect OPEX'!E49="","",IF('Indirect OPEX'!E49="How confident are you about the reported cost?","",'Indirect OPEX'!E49))</f>
        <v/>
      </c>
      <c r="K94" s="372"/>
      <c r="L94" s="347" t="str">
        <f>IF(Context!D$12="","",IF(Context!D$12="Enter the year corresponding to the reported operating costs","",Context!D$12))</f>
        <v/>
      </c>
      <c r="M94" s="343" t="str">
        <f>IF('Indirect OPEX'!F49="","",'Indirect OPEX'!F49)</f>
        <v/>
      </c>
      <c r="N94" s="343" t="str">
        <f>IF('Indirect OPEX'!G49="","",'Indirect OPEX'!G49)</f>
        <v/>
      </c>
      <c r="O94" s="41" t="s">
        <v>49</v>
      </c>
      <c r="P94" s="41" t="s">
        <v>110</v>
      </c>
      <c r="Q94" s="41" t="s">
        <v>153</v>
      </c>
      <c r="R94" s="41"/>
      <c r="S94" s="42"/>
    </row>
    <row r="95" spans="1:19" x14ac:dyDescent="0.2">
      <c r="A95" s="69"/>
      <c r="B95" s="498"/>
      <c r="C95" s="503"/>
      <c r="D95" s="53" t="str">
        <f>'Indirect OPEX'!A50</f>
        <v>Annual taxes</v>
      </c>
      <c r="E95" s="391">
        <f>'Indirect OPEX'!B50</f>
        <v>0</v>
      </c>
      <c r="F95" s="392">
        <f>'Indirect OPEX'!C50</f>
        <v>0</v>
      </c>
      <c r="G95" s="332"/>
      <c r="H95" s="340">
        <f t="shared" si="10"/>
        <v>0</v>
      </c>
      <c r="I95" s="343" t="str">
        <f>IF('Indirect OPEX'!D50="","",'Indirect OPEX'!D50)</f>
        <v/>
      </c>
      <c r="J95" s="347" t="str">
        <f>IF('Indirect OPEX'!E50="","",IF('Indirect OPEX'!E50="How confident are you about the reported cost?","",'Indirect OPEX'!E50))</f>
        <v/>
      </c>
      <c r="K95" s="372"/>
      <c r="L95" s="347" t="str">
        <f>IF(Context!D$12="","",IF(Context!D$12="Enter the year corresponding to the reported operating costs","",Context!D$12))</f>
        <v/>
      </c>
      <c r="M95" s="343" t="str">
        <f>IF('Indirect OPEX'!F50="","",'Indirect OPEX'!F50)</f>
        <v/>
      </c>
      <c r="N95" s="343" t="str">
        <f>IF('Indirect OPEX'!G50="","",'Indirect OPEX'!G50)</f>
        <v/>
      </c>
      <c r="O95" s="40" t="s">
        <v>49</v>
      </c>
      <c r="P95" s="41" t="s">
        <v>110</v>
      </c>
      <c r="Q95" s="41" t="s">
        <v>160</v>
      </c>
      <c r="R95" s="41"/>
      <c r="S95" s="42"/>
    </row>
    <row r="96" spans="1:19" x14ac:dyDescent="0.2">
      <c r="A96" s="69"/>
      <c r="B96" s="499"/>
      <c r="C96" s="504"/>
      <c r="D96" s="393" t="str">
        <f>'Indirect OPEX'!A51</f>
        <v>Annual financing charges</v>
      </c>
      <c r="E96" s="394">
        <f>'Indirect OPEX'!B51</f>
        <v>0</v>
      </c>
      <c r="F96" s="395">
        <f>'Indirect OPEX'!C51</f>
        <v>0</v>
      </c>
      <c r="G96" s="361"/>
      <c r="H96" s="396">
        <f t="shared" si="10"/>
        <v>0</v>
      </c>
      <c r="I96" s="397" t="str">
        <f>IF('Indirect OPEX'!D51="","",'Indirect OPEX'!D51)</f>
        <v/>
      </c>
      <c r="J96" s="362" t="str">
        <f>IF('Indirect OPEX'!E51="","",IF('Indirect OPEX'!E51="How confident are you about the reported cost?","",'Indirect OPEX'!E51))</f>
        <v/>
      </c>
      <c r="K96" s="398"/>
      <c r="L96" s="362" t="str">
        <f>IF(Context!D$12="","",IF(Context!D$12="Enter the year corresponding to the reported operating costs","",Context!D$12))</f>
        <v/>
      </c>
      <c r="M96" s="397" t="str">
        <f>IF('Indirect OPEX'!F51="","",'Indirect OPEX'!F51)</f>
        <v/>
      </c>
      <c r="N96" s="397" t="str">
        <f>IF('Indirect OPEX'!G51="","",'Indirect OPEX'!G51)</f>
        <v/>
      </c>
      <c r="O96" s="363" t="s">
        <v>49</v>
      </c>
      <c r="P96" s="363" t="s">
        <v>110</v>
      </c>
      <c r="Q96" s="363" t="s">
        <v>44</v>
      </c>
      <c r="R96" s="363"/>
      <c r="S96" s="307"/>
    </row>
  </sheetData>
  <mergeCells count="20">
    <mergeCell ref="D3:E3"/>
    <mergeCell ref="D11:F11"/>
    <mergeCell ref="B19:B42"/>
    <mergeCell ref="C19:C22"/>
    <mergeCell ref="C24:C31"/>
    <mergeCell ref="C32:C35"/>
    <mergeCell ref="C36:C43"/>
    <mergeCell ref="B44:B65"/>
    <mergeCell ref="C44:C48"/>
    <mergeCell ref="C49:C53"/>
    <mergeCell ref="C54:C63"/>
    <mergeCell ref="B66:B70"/>
    <mergeCell ref="C66:C69"/>
    <mergeCell ref="B71:B96"/>
    <mergeCell ref="C71:C73"/>
    <mergeCell ref="C74:C76"/>
    <mergeCell ref="C78:C83"/>
    <mergeCell ref="C84:C87"/>
    <mergeCell ref="C88:C93"/>
    <mergeCell ref="C94:C9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F70C141-8517-8C43-98E6-8F92D8F7D210}">
          <x14:formula1>
            <xm:f>'Data Validation'!$AB$5:$AB$16</xm:f>
          </x14:formula1>
          <xm:sqref>Q19:Q96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H271"/>
  <sheetViews>
    <sheetView showGridLines="0" topLeftCell="K1" zoomScaleNormal="100" workbookViewId="0">
      <selection activeCell="C8" sqref="C8"/>
    </sheetView>
    <sheetView workbookViewId="1"/>
  </sheetViews>
  <sheetFormatPr baseColWidth="10" defaultColWidth="8.5" defaultRowHeight="14" x14ac:dyDescent="0.15"/>
  <cols>
    <col min="1" max="1" width="2.5" style="1" customWidth="1"/>
    <col min="2" max="2" width="32" style="1" bestFit="1" customWidth="1"/>
    <col min="3" max="3" width="36.33203125" style="1" customWidth="1"/>
    <col min="4" max="13" width="32" style="1" customWidth="1"/>
    <col min="14" max="32" width="8.5" style="1"/>
    <col min="33" max="33" width="11.5" style="1" customWidth="1"/>
    <col min="34" max="34" width="11.6640625" style="1" customWidth="1"/>
    <col min="35" max="16384" width="8.5" style="1"/>
  </cols>
  <sheetData>
    <row r="1" spans="2:34" ht="11.25" customHeight="1" x14ac:dyDescent="0.15">
      <c r="B1" s="5"/>
    </row>
    <row r="2" spans="2:34" ht="11.25" customHeight="1" x14ac:dyDescent="0.15">
      <c r="B2" s="5" t="s">
        <v>50</v>
      </c>
      <c r="C2" s="3"/>
      <c r="D2" s="3"/>
      <c r="E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34" ht="11.25" customHeight="1" x14ac:dyDescent="0.15">
      <c r="B3" s="6" t="s">
        <v>51</v>
      </c>
      <c r="C3" s="6" t="s">
        <v>52</v>
      </c>
      <c r="D3" s="6" t="s">
        <v>53</v>
      </c>
      <c r="E3" s="6" t="s">
        <v>54</v>
      </c>
      <c r="F3" s="6" t="s">
        <v>55</v>
      </c>
      <c r="G3" s="6" t="s">
        <v>56</v>
      </c>
      <c r="H3" s="6" t="s">
        <v>57</v>
      </c>
      <c r="I3" s="6" t="s">
        <v>58</v>
      </c>
      <c r="J3" s="6" t="s">
        <v>59</v>
      </c>
      <c r="K3" s="6" t="s">
        <v>60</v>
      </c>
      <c r="L3" s="6" t="s">
        <v>61</v>
      </c>
      <c r="M3" s="6" t="s">
        <v>62</v>
      </c>
      <c r="N3" s="6" t="s">
        <v>63</v>
      </c>
      <c r="O3" s="3"/>
      <c r="P3" s="3"/>
      <c r="Q3" s="3"/>
      <c r="R3" s="6" t="s">
        <v>64</v>
      </c>
      <c r="S3" s="3"/>
      <c r="T3" s="3"/>
      <c r="U3" s="6" t="s">
        <v>65</v>
      </c>
      <c r="V3" s="3"/>
      <c r="W3" s="3"/>
      <c r="X3" s="2" t="s">
        <v>66</v>
      </c>
      <c r="Y3" s="2"/>
      <c r="Z3" s="2" t="s">
        <v>67</v>
      </c>
      <c r="AA3" s="2"/>
      <c r="AB3" s="2" t="s">
        <v>68</v>
      </c>
      <c r="AC3" s="2"/>
      <c r="AD3" s="2" t="s">
        <v>69</v>
      </c>
      <c r="AE3" s="2"/>
      <c r="AF3" s="2" t="s">
        <v>70</v>
      </c>
      <c r="AH3" s="176" t="s">
        <v>445</v>
      </c>
    </row>
    <row r="4" spans="2:34" ht="11.25" customHeight="1" x14ac:dyDescent="0.15">
      <c r="B4" s="3"/>
      <c r="C4" s="3"/>
      <c r="D4" s="3"/>
      <c r="E4" s="3"/>
      <c r="F4" s="6"/>
      <c r="G4" s="6"/>
      <c r="H4" s="6"/>
      <c r="I4" s="6"/>
      <c r="J4" s="3"/>
      <c r="K4" s="3"/>
      <c r="L4" s="3"/>
      <c r="M4" s="3"/>
      <c r="N4" s="6" t="s">
        <v>71</v>
      </c>
      <c r="O4" s="3"/>
      <c r="P4" s="3"/>
      <c r="Q4" s="3"/>
      <c r="R4" s="6"/>
      <c r="S4" s="3"/>
      <c r="T4" s="3"/>
      <c r="U4" s="3"/>
      <c r="V4" s="3"/>
      <c r="W4" s="3"/>
      <c r="AD4" s="2" t="s">
        <v>72</v>
      </c>
      <c r="AF4" s="2" t="s">
        <v>73</v>
      </c>
    </row>
    <row r="5" spans="2:34" ht="19" customHeight="1" x14ac:dyDescent="0.15">
      <c r="B5" s="3" t="s">
        <v>2</v>
      </c>
      <c r="C5" s="3" t="s">
        <v>601</v>
      </c>
      <c r="D5" s="3" t="s">
        <v>74</v>
      </c>
      <c r="E5" s="18" t="s">
        <v>75</v>
      </c>
      <c r="F5" s="3" t="s">
        <v>76</v>
      </c>
      <c r="G5" s="3" t="s">
        <v>77</v>
      </c>
      <c r="H5" s="3" t="s">
        <v>78</v>
      </c>
      <c r="I5" s="3" t="s">
        <v>79</v>
      </c>
      <c r="J5" s="3" t="s">
        <v>80</v>
      </c>
      <c r="K5" s="3" t="s">
        <v>46</v>
      </c>
      <c r="L5" s="3" t="s">
        <v>81</v>
      </c>
      <c r="M5" s="3" t="s">
        <v>82</v>
      </c>
      <c r="N5" s="3" t="s">
        <v>77</v>
      </c>
      <c r="O5" s="3">
        <f>P5*O6</f>
        <v>312</v>
      </c>
      <c r="P5" s="3">
        <v>6</v>
      </c>
      <c r="Q5" s="4" t="s">
        <v>83</v>
      </c>
      <c r="R5" s="4" t="s">
        <v>84</v>
      </c>
      <c r="S5" s="3"/>
      <c r="T5" s="3"/>
      <c r="U5" s="3"/>
      <c r="V5" s="3"/>
      <c r="W5" s="3"/>
      <c r="X5" s="1" t="s">
        <v>34</v>
      </c>
      <c r="Z5" s="1" t="s">
        <v>85</v>
      </c>
      <c r="AB5" s="1" t="s">
        <v>86</v>
      </c>
      <c r="AD5" s="1" t="s">
        <v>87</v>
      </c>
      <c r="AF5" s="1" t="s">
        <v>88</v>
      </c>
      <c r="AH5" s="1" t="s">
        <v>446</v>
      </c>
    </row>
    <row r="6" spans="2:34" ht="11.25" customHeight="1" x14ac:dyDescent="0.15">
      <c r="B6" s="3" t="s">
        <v>89</v>
      </c>
      <c r="C6" s="8" t="s">
        <v>602</v>
      </c>
      <c r="D6" s="8" t="s">
        <v>10</v>
      </c>
      <c r="E6" s="17"/>
      <c r="F6" s="3" t="s">
        <v>90</v>
      </c>
      <c r="G6" s="3" t="s">
        <v>91</v>
      </c>
      <c r="H6" s="3" t="s">
        <v>92</v>
      </c>
      <c r="I6" s="3" t="s">
        <v>93</v>
      </c>
      <c r="J6" s="3" t="s">
        <v>94</v>
      </c>
      <c r="K6" s="3" t="s">
        <v>95</v>
      </c>
      <c r="L6" s="3" t="s">
        <v>96</v>
      </c>
      <c r="M6" s="3" t="s">
        <v>97</v>
      </c>
      <c r="N6" s="3" t="s">
        <v>91</v>
      </c>
      <c r="O6" s="3">
        <v>52</v>
      </c>
      <c r="P6" s="3"/>
      <c r="Q6" s="3"/>
      <c r="R6" s="3" t="s">
        <v>15</v>
      </c>
      <c r="S6" s="3">
        <v>1</v>
      </c>
      <c r="T6" s="3"/>
      <c r="U6" s="3" t="s">
        <v>15</v>
      </c>
      <c r="V6" s="3">
        <v>1</v>
      </c>
      <c r="W6" s="3"/>
      <c r="X6" s="1" t="s">
        <v>49</v>
      </c>
      <c r="Z6" s="1" t="s">
        <v>98</v>
      </c>
      <c r="AB6" s="1" t="s">
        <v>99</v>
      </c>
      <c r="AD6" s="1" t="s">
        <v>100</v>
      </c>
      <c r="AF6" s="1" t="s">
        <v>101</v>
      </c>
      <c r="AH6" s="1" t="s">
        <v>447</v>
      </c>
    </row>
    <row r="7" spans="2:34" ht="11.25" customHeight="1" x14ac:dyDescent="0.15">
      <c r="B7" s="3" t="s">
        <v>102</v>
      </c>
      <c r="C7" s="8" t="s">
        <v>603</v>
      </c>
      <c r="D7" s="8" t="s">
        <v>12</v>
      </c>
      <c r="E7" s="8"/>
      <c r="F7" s="20" t="s">
        <v>103</v>
      </c>
      <c r="G7" s="3" t="s">
        <v>104</v>
      </c>
      <c r="H7" s="3"/>
      <c r="I7" s="3"/>
      <c r="J7" s="3"/>
      <c r="K7" s="3" t="s">
        <v>105</v>
      </c>
      <c r="L7" s="3" t="s">
        <v>106</v>
      </c>
      <c r="M7" s="3" t="s">
        <v>107</v>
      </c>
      <c r="N7" s="3" t="s">
        <v>104</v>
      </c>
      <c r="O7" s="3">
        <v>12</v>
      </c>
      <c r="P7" s="3"/>
      <c r="Q7" s="3"/>
      <c r="R7" s="3" t="s">
        <v>108</v>
      </c>
      <c r="S7" s="7" t="e">
        <f>#REF!</f>
        <v>#REF!</v>
      </c>
      <c r="T7" s="3"/>
      <c r="U7" s="3" t="s">
        <v>109</v>
      </c>
      <c r="V7" s="3"/>
      <c r="W7" s="3"/>
      <c r="Z7" s="1" t="s">
        <v>110</v>
      </c>
      <c r="AB7" s="1" t="s">
        <v>111</v>
      </c>
      <c r="AD7" s="1" t="s">
        <v>112</v>
      </c>
      <c r="AF7" s="1" t="s">
        <v>113</v>
      </c>
      <c r="AH7" s="1" t="s">
        <v>448</v>
      </c>
    </row>
    <row r="8" spans="2:34" ht="11.25" customHeight="1" x14ac:dyDescent="0.15">
      <c r="B8" s="3" t="s">
        <v>114</v>
      </c>
      <c r="C8" s="8" t="s">
        <v>604</v>
      </c>
      <c r="D8" s="8" t="s">
        <v>107</v>
      </c>
      <c r="E8" s="8"/>
      <c r="F8" s="20" t="s">
        <v>115</v>
      </c>
      <c r="G8" s="3" t="s">
        <v>116</v>
      </c>
      <c r="H8" s="3"/>
      <c r="I8" s="3"/>
      <c r="J8" s="3"/>
      <c r="K8" s="3" t="s">
        <v>117</v>
      </c>
      <c r="L8" s="3" t="s">
        <v>118</v>
      </c>
      <c r="M8" s="3" t="s">
        <v>119</v>
      </c>
      <c r="N8" s="3" t="s">
        <v>116</v>
      </c>
      <c r="O8" s="3">
        <v>4</v>
      </c>
      <c r="P8" s="3"/>
      <c r="Q8" s="3"/>
      <c r="R8" s="3"/>
      <c r="S8" s="3"/>
      <c r="T8" s="3"/>
      <c r="U8" s="3"/>
      <c r="V8" s="3"/>
      <c r="W8" s="3"/>
      <c r="Z8" s="1" t="s">
        <v>120</v>
      </c>
      <c r="AB8" s="1" t="s">
        <v>48</v>
      </c>
      <c r="AD8" s="1" t="s">
        <v>121</v>
      </c>
      <c r="AF8" s="1" t="s">
        <v>122</v>
      </c>
      <c r="AH8" s="1" t="s">
        <v>449</v>
      </c>
    </row>
    <row r="9" spans="2:34" ht="11.25" customHeight="1" x14ac:dyDescent="0.15">
      <c r="B9" s="3" t="s">
        <v>123</v>
      </c>
      <c r="C9" s="3"/>
      <c r="D9" s="8" t="s">
        <v>124</v>
      </c>
      <c r="E9" s="8"/>
      <c r="F9" s="8"/>
      <c r="G9" s="3" t="s">
        <v>125</v>
      </c>
      <c r="H9" s="3"/>
      <c r="I9" s="3"/>
      <c r="J9" s="3"/>
      <c r="K9" s="3" t="s">
        <v>126</v>
      </c>
      <c r="L9" s="3" t="s">
        <v>127</v>
      </c>
      <c r="M9" s="3"/>
      <c r="N9" s="3" t="s">
        <v>125</v>
      </c>
      <c r="O9" s="3">
        <v>1</v>
      </c>
      <c r="P9" s="3"/>
      <c r="Q9" s="3"/>
      <c r="R9" s="4" t="s">
        <v>128</v>
      </c>
      <c r="S9" s="3"/>
      <c r="T9" s="3"/>
      <c r="U9" s="3"/>
      <c r="V9" s="3"/>
      <c r="W9" s="3"/>
      <c r="AB9" s="1" t="s">
        <v>129</v>
      </c>
      <c r="AD9" s="1" t="s">
        <v>130</v>
      </c>
      <c r="AF9" s="1" t="s">
        <v>131</v>
      </c>
      <c r="AH9" s="1" t="s">
        <v>450</v>
      </c>
    </row>
    <row r="10" spans="2:34" ht="11.25" customHeight="1" x14ac:dyDescent="0.15">
      <c r="B10" s="3" t="s">
        <v>132</v>
      </c>
      <c r="D10" s="9" t="s">
        <v>133</v>
      </c>
      <c r="E10" s="8"/>
      <c r="F10" s="8"/>
      <c r="G10" s="8" t="s">
        <v>134</v>
      </c>
      <c r="H10" s="8"/>
      <c r="I10" s="8"/>
      <c r="J10" s="3"/>
      <c r="K10" s="3"/>
      <c r="L10" s="3" t="s">
        <v>118</v>
      </c>
      <c r="M10" s="3"/>
      <c r="N10" s="3"/>
      <c r="O10" s="3"/>
      <c r="P10" s="3"/>
      <c r="Q10" s="3"/>
      <c r="R10" s="3" t="s">
        <v>77</v>
      </c>
      <c r="S10" s="3">
        <v>365</v>
      </c>
      <c r="T10" s="3"/>
      <c r="U10" s="3" t="s">
        <v>77</v>
      </c>
      <c r="V10" s="3">
        <v>365</v>
      </c>
      <c r="W10" s="3"/>
      <c r="AB10" s="1" t="s">
        <v>135</v>
      </c>
      <c r="AH10" s="1" t="s">
        <v>451</v>
      </c>
    </row>
    <row r="11" spans="2:34" ht="11.25" customHeight="1" x14ac:dyDescent="0.15">
      <c r="B11" s="3" t="s">
        <v>136</v>
      </c>
      <c r="D11" s="8" t="s">
        <v>137</v>
      </c>
      <c r="E11" s="9"/>
      <c r="F11" s="8"/>
      <c r="G11" s="8" t="s">
        <v>138</v>
      </c>
      <c r="H11" s="8"/>
      <c r="I11" s="8"/>
      <c r="J11" s="3"/>
      <c r="K11" s="3"/>
      <c r="L11" s="3" t="s">
        <v>139</v>
      </c>
      <c r="M11" s="3"/>
      <c r="N11" s="3"/>
      <c r="O11" s="3"/>
      <c r="P11" s="3"/>
      <c r="Q11" s="3"/>
      <c r="R11" s="3" t="s">
        <v>91</v>
      </c>
      <c r="S11" s="3">
        <v>52</v>
      </c>
      <c r="T11" s="3"/>
      <c r="U11" s="3" t="s">
        <v>91</v>
      </c>
      <c r="V11" s="3">
        <v>52</v>
      </c>
      <c r="W11" s="3"/>
      <c r="AB11" s="1" t="s">
        <v>35</v>
      </c>
      <c r="AH11" s="1" t="s">
        <v>452</v>
      </c>
    </row>
    <row r="12" spans="2:34" ht="11.25" customHeight="1" x14ac:dyDescent="0.15">
      <c r="B12" s="3" t="s">
        <v>140</v>
      </c>
      <c r="D12" s="3"/>
      <c r="E12" s="3"/>
      <c r="F12" s="8"/>
      <c r="G12" s="8" t="s">
        <v>141</v>
      </c>
      <c r="H12" s="8"/>
      <c r="I12" s="8"/>
      <c r="J12" s="3"/>
      <c r="K12" s="3"/>
      <c r="L12" s="3" t="s">
        <v>142</v>
      </c>
      <c r="M12" s="3"/>
      <c r="N12" s="6" t="s">
        <v>143</v>
      </c>
      <c r="O12" s="3"/>
      <c r="P12" s="3"/>
      <c r="Q12" s="3"/>
      <c r="R12" s="3" t="s">
        <v>104</v>
      </c>
      <c r="S12" s="3">
        <v>12</v>
      </c>
      <c r="T12" s="3"/>
      <c r="U12" s="3" t="s">
        <v>104</v>
      </c>
      <c r="V12" s="3">
        <v>12</v>
      </c>
      <c r="W12" s="3"/>
      <c r="AB12" s="1" t="s">
        <v>144</v>
      </c>
      <c r="AH12" s="1" t="s">
        <v>453</v>
      </c>
    </row>
    <row r="13" spans="2:34" ht="11.25" customHeight="1" x14ac:dyDescent="0.15">
      <c r="B13" s="3" t="s">
        <v>145</v>
      </c>
      <c r="C13" s="6" t="s">
        <v>435</v>
      </c>
      <c r="D13" s="3"/>
      <c r="E13" s="3"/>
      <c r="F13" s="9"/>
      <c r="G13" s="9" t="s">
        <v>146</v>
      </c>
      <c r="H13" s="9"/>
      <c r="I13" s="9"/>
      <c r="J13" s="3"/>
      <c r="K13" s="3"/>
      <c r="L13" s="3" t="s">
        <v>127</v>
      </c>
      <c r="M13" s="3"/>
      <c r="N13" s="3" t="s">
        <v>147</v>
      </c>
      <c r="O13" s="3"/>
      <c r="P13" s="3"/>
      <c r="Q13" s="3"/>
      <c r="R13" s="3" t="s">
        <v>116</v>
      </c>
      <c r="S13" s="3">
        <v>4</v>
      </c>
      <c r="T13" s="3"/>
      <c r="U13" s="3" t="s">
        <v>116</v>
      </c>
      <c r="V13" s="3">
        <v>4</v>
      </c>
      <c r="W13" s="3"/>
      <c r="AB13" s="1" t="s">
        <v>148</v>
      </c>
      <c r="AH13" s="1" t="s">
        <v>454</v>
      </c>
    </row>
    <row r="14" spans="2:34" ht="11.25" customHeight="1" x14ac:dyDescent="0.15">
      <c r="B14" s="3" t="s">
        <v>149</v>
      </c>
      <c r="C14" s="3" t="s">
        <v>434</v>
      </c>
      <c r="D14" s="3"/>
      <c r="E14" s="3"/>
      <c r="F14" s="3"/>
      <c r="G14" s="3" t="s">
        <v>150</v>
      </c>
      <c r="H14" s="3"/>
      <c r="I14" s="3"/>
      <c r="J14" s="3"/>
      <c r="K14" s="3"/>
      <c r="L14" s="3" t="s">
        <v>151</v>
      </c>
      <c r="M14" s="3"/>
      <c r="N14" s="3" t="s">
        <v>152</v>
      </c>
      <c r="O14" s="3"/>
      <c r="P14" s="3"/>
      <c r="Q14" s="3"/>
      <c r="R14" s="3" t="s">
        <v>125</v>
      </c>
      <c r="S14" s="3">
        <v>1</v>
      </c>
      <c r="T14" s="3"/>
      <c r="U14" s="3" t="s">
        <v>125</v>
      </c>
      <c r="V14" s="3">
        <v>1</v>
      </c>
      <c r="W14" s="3"/>
      <c r="AB14" s="1" t="s">
        <v>153</v>
      </c>
      <c r="AH14" s="1" t="s">
        <v>455</v>
      </c>
    </row>
    <row r="15" spans="2:34" ht="11.25" customHeight="1" x14ac:dyDescent="0.15">
      <c r="B15" s="3" t="s">
        <v>154</v>
      </c>
      <c r="C15" s="3" t="s">
        <v>436</v>
      </c>
      <c r="D15" s="3"/>
      <c r="E15" s="3"/>
      <c r="F15" s="3"/>
      <c r="G15" s="3" t="s">
        <v>155</v>
      </c>
      <c r="H15" s="3"/>
      <c r="I15" s="3"/>
      <c r="J15" s="3"/>
      <c r="K15" s="3"/>
      <c r="L15" s="3" t="s">
        <v>156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AB15" s="1" t="s">
        <v>44</v>
      </c>
      <c r="AH15" s="1" t="s">
        <v>456</v>
      </c>
    </row>
    <row r="16" spans="2:34" ht="11.25" customHeight="1" x14ac:dyDescent="0.15">
      <c r="B16" s="3" t="s">
        <v>157</v>
      </c>
      <c r="C16" s="3" t="s">
        <v>437</v>
      </c>
      <c r="D16" s="3"/>
      <c r="E16" s="3"/>
      <c r="F16" s="3"/>
      <c r="G16" s="3"/>
      <c r="H16" s="3"/>
      <c r="I16" s="3"/>
      <c r="J16" s="3"/>
      <c r="K16" s="3"/>
      <c r="L16" s="3" t="s">
        <v>158</v>
      </c>
      <c r="M16" s="3"/>
      <c r="N16" s="6" t="s">
        <v>159</v>
      </c>
      <c r="O16" s="3"/>
      <c r="P16" s="3"/>
      <c r="Q16" s="3"/>
      <c r="R16" s="3"/>
      <c r="S16" s="3"/>
      <c r="T16" s="3"/>
      <c r="U16" s="3"/>
      <c r="V16" s="3"/>
      <c r="W16" s="3"/>
      <c r="AB16" s="1" t="s">
        <v>160</v>
      </c>
      <c r="AH16" s="1" t="s">
        <v>457</v>
      </c>
    </row>
    <row r="17" spans="2:34" ht="11.25" customHeight="1" x14ac:dyDescent="0.15">
      <c r="B17" s="3" t="s">
        <v>161</v>
      </c>
      <c r="C17" s="3" t="s">
        <v>438</v>
      </c>
      <c r="D17" s="3"/>
      <c r="E17" s="3"/>
      <c r="F17" s="3"/>
      <c r="G17" s="3"/>
      <c r="H17" s="3"/>
      <c r="I17" s="3"/>
      <c r="J17" s="3"/>
      <c r="K17" s="3"/>
      <c r="L17" s="3" t="s">
        <v>162</v>
      </c>
      <c r="M17" s="3"/>
      <c r="N17" s="3" t="s">
        <v>15</v>
      </c>
      <c r="O17" s="3"/>
      <c r="P17" s="3"/>
      <c r="Q17" s="3"/>
      <c r="R17" s="3"/>
      <c r="S17" s="3"/>
      <c r="T17" s="3"/>
      <c r="U17" s="3"/>
      <c r="V17" s="3"/>
      <c r="W17" s="3"/>
      <c r="AH17" s="1" t="s">
        <v>458</v>
      </c>
    </row>
    <row r="18" spans="2:34" ht="11.25" customHeight="1" x14ac:dyDescent="0.15">
      <c r="B18" s="3" t="s">
        <v>163</v>
      </c>
      <c r="C18" s="3"/>
      <c r="D18" s="3"/>
      <c r="E18" s="3"/>
      <c r="F18" s="3"/>
      <c r="G18" s="3"/>
      <c r="H18" s="3"/>
      <c r="I18" s="3"/>
      <c r="J18" s="3"/>
      <c r="K18" s="3"/>
      <c r="L18" s="3" t="s">
        <v>164</v>
      </c>
      <c r="M18" s="3"/>
      <c r="N18" s="3" t="s">
        <v>165</v>
      </c>
      <c r="O18" s="3"/>
      <c r="P18" s="3"/>
      <c r="Q18" s="3"/>
      <c r="R18" s="3"/>
      <c r="S18" s="3"/>
      <c r="T18" s="3"/>
      <c r="U18" s="3"/>
      <c r="V18" s="3"/>
      <c r="W18" s="3"/>
      <c r="AH18" s="1" t="s">
        <v>459</v>
      </c>
    </row>
    <row r="19" spans="2:34" ht="11.25" customHeight="1" x14ac:dyDescent="0.15">
      <c r="B19" s="3" t="s">
        <v>166</v>
      </c>
      <c r="C19" s="3"/>
      <c r="D19" s="3"/>
      <c r="E19" s="3"/>
      <c r="F19" s="3"/>
      <c r="G19" s="3"/>
      <c r="H19" s="3"/>
      <c r="I19" s="3"/>
      <c r="J19" s="3"/>
      <c r="K19" s="3"/>
      <c r="L19" s="3" t="s">
        <v>167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AH19" s="1" t="s">
        <v>460</v>
      </c>
    </row>
    <row r="20" spans="2:34" ht="11.25" customHeight="1" x14ac:dyDescent="0.15">
      <c r="B20" s="3" t="s">
        <v>168</v>
      </c>
      <c r="C20" s="3"/>
      <c r="D20" s="3"/>
      <c r="E20" s="3"/>
      <c r="F20" s="3"/>
      <c r="G20" s="3"/>
      <c r="H20" s="3"/>
      <c r="I20" s="3"/>
      <c r="J20" s="3"/>
      <c r="K20" s="3"/>
      <c r="L20" s="3" t="s">
        <v>169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AH20" s="1" t="s">
        <v>461</v>
      </c>
    </row>
    <row r="21" spans="2:34" ht="11.25" customHeight="1" x14ac:dyDescent="0.15">
      <c r="B21" s="3" t="s">
        <v>170</v>
      </c>
      <c r="C21" s="3"/>
      <c r="D21" s="3"/>
      <c r="E21" s="3"/>
      <c r="F21" s="3"/>
      <c r="G21" s="3"/>
      <c r="H21" s="3"/>
      <c r="I21" s="3"/>
      <c r="J21" s="3"/>
      <c r="K21" s="3"/>
      <c r="L21" s="3" t="s">
        <v>171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AH21" s="1" t="s">
        <v>462</v>
      </c>
    </row>
    <row r="22" spans="2:34" ht="11.25" customHeight="1" x14ac:dyDescent="0.15">
      <c r="B22" s="3" t="s">
        <v>172</v>
      </c>
      <c r="C22" s="3"/>
      <c r="D22" s="3"/>
      <c r="E22" s="3"/>
      <c r="F22" s="3"/>
      <c r="G22" s="3"/>
      <c r="H22" s="3"/>
      <c r="I22" s="3"/>
      <c r="J22" s="3"/>
      <c r="K22" s="3"/>
      <c r="L22" s="3" t="s">
        <v>173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AH22" s="1" t="s">
        <v>463</v>
      </c>
    </row>
    <row r="23" spans="2:34" ht="11.25" customHeight="1" x14ac:dyDescent="0.15">
      <c r="B23" s="3" t="s">
        <v>174</v>
      </c>
      <c r="C23" s="3"/>
      <c r="D23" s="3"/>
      <c r="E23" s="3"/>
      <c r="F23" s="3"/>
      <c r="G23" s="3"/>
      <c r="H23" s="3"/>
      <c r="I23" s="3"/>
      <c r="J23" s="3"/>
      <c r="K23" s="3"/>
      <c r="L23" s="3" t="s">
        <v>175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AH23" s="1" t="s">
        <v>464</v>
      </c>
    </row>
    <row r="24" spans="2:34" ht="11.25" customHeight="1" x14ac:dyDescent="0.15">
      <c r="B24" s="3" t="s">
        <v>176</v>
      </c>
      <c r="C24" s="3"/>
      <c r="D24" s="3"/>
      <c r="E24" s="3"/>
      <c r="F24" s="3"/>
      <c r="G24" s="3"/>
      <c r="H24" s="3"/>
      <c r="I24" s="3"/>
      <c r="J24" s="3"/>
      <c r="K24" s="3"/>
      <c r="L24" s="3" t="s">
        <v>177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AH24" s="1" t="s">
        <v>465</v>
      </c>
    </row>
    <row r="25" spans="2:34" ht="11.25" customHeight="1" x14ac:dyDescent="0.15">
      <c r="B25" s="3" t="s">
        <v>178</v>
      </c>
      <c r="C25" s="3"/>
      <c r="D25" s="3"/>
      <c r="E25" s="3"/>
      <c r="F25" s="3"/>
      <c r="G25" s="3"/>
      <c r="H25" s="3"/>
      <c r="I25" s="3"/>
      <c r="J25" s="3"/>
      <c r="K25" s="3"/>
      <c r="L25" s="3" t="s">
        <v>179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AH25" s="1" t="s">
        <v>466</v>
      </c>
    </row>
    <row r="26" spans="2:34" ht="11.25" customHeight="1" x14ac:dyDescent="0.15">
      <c r="B26" s="3" t="s">
        <v>180</v>
      </c>
      <c r="C26" s="3"/>
      <c r="D26" s="3"/>
      <c r="E26" s="3"/>
      <c r="F26" s="3"/>
      <c r="G26" s="3"/>
      <c r="H26" s="3"/>
      <c r="I26" s="3"/>
      <c r="J26" s="3"/>
      <c r="K26" s="3"/>
      <c r="L26" s="3" t="s">
        <v>181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AH26" s="1" t="s">
        <v>467</v>
      </c>
    </row>
    <row r="27" spans="2:34" ht="11.25" customHeight="1" x14ac:dyDescent="0.15">
      <c r="B27" s="3" t="s">
        <v>182</v>
      </c>
      <c r="C27" s="3"/>
      <c r="D27" s="3"/>
      <c r="E27" s="3"/>
      <c r="F27" s="3"/>
      <c r="G27" s="3"/>
      <c r="H27" s="3"/>
      <c r="I27" s="3"/>
      <c r="J27" s="3"/>
      <c r="K27" s="3"/>
      <c r="L27" s="3" t="s">
        <v>183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AH27" s="1" t="s">
        <v>468</v>
      </c>
    </row>
    <row r="28" spans="2:34" ht="11.25" customHeight="1" x14ac:dyDescent="0.15">
      <c r="B28" s="3" t="s">
        <v>184</v>
      </c>
      <c r="C28" s="3"/>
      <c r="D28" s="3"/>
      <c r="E28" s="3"/>
      <c r="F28" s="3"/>
      <c r="G28" s="3"/>
      <c r="H28" s="3"/>
      <c r="I28" s="3"/>
      <c r="J28" s="3"/>
      <c r="K28" s="3"/>
      <c r="L28" s="3" t="s">
        <v>185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AH28" s="1" t="s">
        <v>469</v>
      </c>
    </row>
    <row r="29" spans="2:34" ht="11.25" customHeight="1" x14ac:dyDescent="0.15">
      <c r="B29" s="3" t="s">
        <v>186</v>
      </c>
      <c r="C29" s="3"/>
      <c r="D29" s="3"/>
      <c r="E29" s="3"/>
      <c r="F29" s="3"/>
      <c r="G29" s="3"/>
      <c r="H29" s="3"/>
      <c r="I29" s="3"/>
      <c r="J29" s="3"/>
      <c r="K29" s="3"/>
      <c r="L29" s="3" t="s">
        <v>164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AH29" s="1" t="s">
        <v>470</v>
      </c>
    </row>
    <row r="30" spans="2:34" ht="11.25" customHeight="1" x14ac:dyDescent="0.15">
      <c r="B30" s="3" t="s">
        <v>187</v>
      </c>
      <c r="C30" s="3"/>
      <c r="D30" s="3"/>
      <c r="E30" s="3"/>
      <c r="F30" s="3"/>
      <c r="G30" s="3"/>
      <c r="H30" s="3"/>
      <c r="I30" s="3"/>
      <c r="J30" s="3"/>
      <c r="K30" s="3"/>
      <c r="L30" s="3" t="s">
        <v>188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AH30" s="1" t="s">
        <v>471</v>
      </c>
    </row>
    <row r="31" spans="2:34" ht="11.25" customHeight="1" x14ac:dyDescent="0.15">
      <c r="B31" s="3" t="s">
        <v>189</v>
      </c>
      <c r="C31" s="3"/>
      <c r="D31" s="3"/>
      <c r="E31" s="3"/>
      <c r="F31" s="3"/>
      <c r="G31" s="3"/>
      <c r="H31" s="3"/>
      <c r="I31" s="3"/>
      <c r="J31" s="3"/>
      <c r="K31" s="3"/>
      <c r="L31" s="3" t="s">
        <v>190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AH31" s="1" t="s">
        <v>472</v>
      </c>
    </row>
    <row r="32" spans="2:34" ht="11.25" customHeight="1" x14ac:dyDescent="0.15">
      <c r="B32" s="3" t="s">
        <v>191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AH32" s="1" t="s">
        <v>473</v>
      </c>
    </row>
    <row r="33" spans="2:34" ht="11.25" customHeight="1" x14ac:dyDescent="0.15">
      <c r="B33" s="3" t="s">
        <v>192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AH33" s="1" t="s">
        <v>474</v>
      </c>
    </row>
    <row r="34" spans="2:34" ht="11.25" customHeight="1" x14ac:dyDescent="0.15">
      <c r="B34" s="3" t="s">
        <v>193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AH34" s="1" t="s">
        <v>475</v>
      </c>
    </row>
    <row r="35" spans="2:34" ht="11.25" customHeight="1" x14ac:dyDescent="0.15">
      <c r="B35" s="3" t="s">
        <v>194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AH35" s="1" t="s">
        <v>476</v>
      </c>
    </row>
    <row r="36" spans="2:34" ht="11.25" customHeight="1" x14ac:dyDescent="0.15">
      <c r="B36" s="3" t="s">
        <v>195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AH36" s="1" t="s">
        <v>477</v>
      </c>
    </row>
    <row r="37" spans="2:34" ht="11.25" customHeight="1" x14ac:dyDescent="0.15">
      <c r="B37" s="3" t="s">
        <v>196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AH37" s="1" t="s">
        <v>478</v>
      </c>
    </row>
    <row r="38" spans="2:34" ht="11.25" customHeight="1" x14ac:dyDescent="0.15">
      <c r="B38" s="3" t="s">
        <v>197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AH38" s="1" t="s">
        <v>479</v>
      </c>
    </row>
    <row r="39" spans="2:34" ht="11.25" customHeight="1" x14ac:dyDescent="0.15">
      <c r="B39" s="3" t="s">
        <v>198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AH39" s="1" t="s">
        <v>480</v>
      </c>
    </row>
    <row r="40" spans="2:34" ht="11.25" customHeight="1" x14ac:dyDescent="0.15">
      <c r="B40" s="3" t="s">
        <v>199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AH40" s="1" t="s">
        <v>481</v>
      </c>
    </row>
    <row r="41" spans="2:34" ht="11.25" customHeight="1" x14ac:dyDescent="0.15">
      <c r="B41" s="3" t="s">
        <v>200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AH41" s="1" t="s">
        <v>482</v>
      </c>
    </row>
    <row r="42" spans="2:34" ht="11.25" customHeight="1" x14ac:dyDescent="0.15">
      <c r="B42" s="3" t="s">
        <v>201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AH42" s="1" t="s">
        <v>483</v>
      </c>
    </row>
    <row r="43" spans="2:34" ht="11.25" customHeight="1" x14ac:dyDescent="0.15">
      <c r="B43" s="3" t="s">
        <v>202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AH43" s="1" t="s">
        <v>484</v>
      </c>
    </row>
    <row r="44" spans="2:34" ht="11.25" customHeight="1" x14ac:dyDescent="0.15">
      <c r="B44" s="3" t="s">
        <v>203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AH44" s="1" t="s">
        <v>485</v>
      </c>
    </row>
    <row r="45" spans="2:34" ht="11.25" customHeight="1" x14ac:dyDescent="0.15">
      <c r="B45" s="3" t="s">
        <v>204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AH45" s="1" t="s">
        <v>486</v>
      </c>
    </row>
    <row r="46" spans="2:34" ht="11.25" customHeight="1" x14ac:dyDescent="0.15">
      <c r="B46" s="3" t="s">
        <v>205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AH46" s="1" t="s">
        <v>487</v>
      </c>
    </row>
    <row r="47" spans="2:34" ht="11.25" customHeight="1" x14ac:dyDescent="0.15">
      <c r="B47" s="3" t="s">
        <v>206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AH47" s="1" t="s">
        <v>488</v>
      </c>
    </row>
    <row r="48" spans="2:34" ht="11.25" customHeight="1" x14ac:dyDescent="0.15">
      <c r="B48" s="3" t="s">
        <v>207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AH48" s="1" t="s">
        <v>489</v>
      </c>
    </row>
    <row r="49" spans="2:34" ht="11.25" customHeight="1" x14ac:dyDescent="0.15">
      <c r="B49" s="3" t="s">
        <v>208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AH49" s="1" t="s">
        <v>490</v>
      </c>
    </row>
    <row r="50" spans="2:34" ht="11.25" customHeight="1" x14ac:dyDescent="0.15">
      <c r="B50" s="3" t="s">
        <v>209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AH50" s="1" t="s">
        <v>491</v>
      </c>
    </row>
    <row r="51" spans="2:34" ht="11.25" customHeight="1" x14ac:dyDescent="0.15">
      <c r="B51" s="3" t="s">
        <v>210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AH51" s="1" t="s">
        <v>492</v>
      </c>
    </row>
    <row r="52" spans="2:34" ht="11.25" customHeight="1" x14ac:dyDescent="0.15">
      <c r="B52" s="3" t="s">
        <v>211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AH52" s="1" t="s">
        <v>493</v>
      </c>
    </row>
    <row r="53" spans="2:34" ht="11.25" customHeight="1" x14ac:dyDescent="0.15">
      <c r="B53" s="3" t="s">
        <v>212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AH53" s="1" t="s">
        <v>494</v>
      </c>
    </row>
    <row r="54" spans="2:34" ht="11.25" customHeight="1" x14ac:dyDescent="0.15">
      <c r="B54" s="3" t="s">
        <v>213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AH54" s="1" t="s">
        <v>495</v>
      </c>
    </row>
    <row r="55" spans="2:34" ht="11.25" customHeight="1" x14ac:dyDescent="0.15">
      <c r="B55" s="3" t="s">
        <v>214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AH55" s="1" t="s">
        <v>496</v>
      </c>
    </row>
    <row r="56" spans="2:34" ht="11.25" customHeight="1" x14ac:dyDescent="0.15">
      <c r="B56" s="3" t="s">
        <v>215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AH56" s="1" t="s">
        <v>497</v>
      </c>
    </row>
    <row r="57" spans="2:34" ht="11.25" customHeight="1" x14ac:dyDescent="0.15">
      <c r="B57" s="3" t="s">
        <v>216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AH57" s="1" t="s">
        <v>498</v>
      </c>
    </row>
    <row r="58" spans="2:34" ht="11.25" customHeight="1" x14ac:dyDescent="0.15">
      <c r="B58" s="3" t="s">
        <v>217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AH58" s="1" t="s">
        <v>499</v>
      </c>
    </row>
    <row r="59" spans="2:34" ht="11.25" customHeight="1" x14ac:dyDescent="0.15">
      <c r="B59" s="3" t="s">
        <v>218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AH59" s="1" t="s">
        <v>500</v>
      </c>
    </row>
    <row r="60" spans="2:34" ht="11.25" customHeight="1" x14ac:dyDescent="0.15">
      <c r="B60" s="3" t="s">
        <v>219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AH60" s="1" t="s">
        <v>501</v>
      </c>
    </row>
    <row r="61" spans="2:34" ht="11.25" customHeight="1" x14ac:dyDescent="0.15">
      <c r="B61" s="3" t="s">
        <v>220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AH61" s="1" t="s">
        <v>502</v>
      </c>
    </row>
    <row r="62" spans="2:34" ht="11.25" customHeight="1" x14ac:dyDescent="0.15">
      <c r="B62" s="3" t="s">
        <v>221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AH62" s="1" t="s">
        <v>503</v>
      </c>
    </row>
    <row r="63" spans="2:34" ht="11.25" customHeight="1" x14ac:dyDescent="0.15">
      <c r="B63" s="3" t="s">
        <v>222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AH63" s="1" t="s">
        <v>504</v>
      </c>
    </row>
    <row r="64" spans="2:34" ht="11.25" customHeight="1" x14ac:dyDescent="0.15">
      <c r="B64" s="3" t="s">
        <v>223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AH64" s="1" t="s">
        <v>505</v>
      </c>
    </row>
    <row r="65" spans="2:34" ht="11.25" customHeight="1" x14ac:dyDescent="0.15">
      <c r="B65" s="3" t="s">
        <v>224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AH65" s="1" t="s">
        <v>506</v>
      </c>
    </row>
    <row r="66" spans="2:34" ht="11.25" customHeight="1" x14ac:dyDescent="0.15">
      <c r="B66" s="3" t="s">
        <v>225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AH66" s="1" t="s">
        <v>507</v>
      </c>
    </row>
    <row r="67" spans="2:34" ht="11.25" customHeight="1" x14ac:dyDescent="0.15">
      <c r="B67" s="3" t="s">
        <v>226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AH67" s="1" t="s">
        <v>508</v>
      </c>
    </row>
    <row r="68" spans="2:34" ht="11.25" customHeight="1" x14ac:dyDescent="0.15">
      <c r="B68" s="3" t="s">
        <v>227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AH68" s="1" t="s">
        <v>509</v>
      </c>
    </row>
    <row r="69" spans="2:34" ht="11.25" customHeight="1" x14ac:dyDescent="0.15">
      <c r="B69" s="3" t="s">
        <v>228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AH69" s="1" t="s">
        <v>510</v>
      </c>
    </row>
    <row r="70" spans="2:34" ht="11.25" customHeight="1" x14ac:dyDescent="0.15">
      <c r="B70" s="3" t="s">
        <v>229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AH70" s="1" t="s">
        <v>511</v>
      </c>
    </row>
    <row r="71" spans="2:34" ht="11.25" customHeight="1" x14ac:dyDescent="0.15">
      <c r="B71" s="3" t="s">
        <v>230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AH71" s="1" t="s">
        <v>512</v>
      </c>
    </row>
    <row r="72" spans="2:34" ht="11.25" customHeight="1" x14ac:dyDescent="0.15">
      <c r="B72" s="3" t="s">
        <v>231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AH72" s="1" t="s">
        <v>513</v>
      </c>
    </row>
    <row r="73" spans="2:34" ht="11.25" customHeight="1" x14ac:dyDescent="0.15">
      <c r="B73" s="3" t="s">
        <v>232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AH73" s="1" t="s">
        <v>514</v>
      </c>
    </row>
    <row r="74" spans="2:34" ht="11.25" customHeight="1" x14ac:dyDescent="0.15">
      <c r="B74" s="3" t="s">
        <v>233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AH74" s="1" t="s">
        <v>515</v>
      </c>
    </row>
    <row r="75" spans="2:34" ht="11.25" customHeight="1" x14ac:dyDescent="0.15">
      <c r="B75" s="3" t="s">
        <v>234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AH75" s="1" t="s">
        <v>516</v>
      </c>
    </row>
    <row r="76" spans="2:34" ht="11.25" customHeight="1" x14ac:dyDescent="0.15">
      <c r="B76" s="3" t="s">
        <v>235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AH76" s="1" t="s">
        <v>517</v>
      </c>
    </row>
    <row r="77" spans="2:34" ht="11.25" customHeight="1" x14ac:dyDescent="0.15">
      <c r="B77" s="3" t="s">
        <v>236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AH77" s="1" t="s">
        <v>518</v>
      </c>
    </row>
    <row r="78" spans="2:34" ht="11.25" customHeight="1" x14ac:dyDescent="0.15">
      <c r="B78" s="3" t="s">
        <v>237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AH78" s="1" t="s">
        <v>519</v>
      </c>
    </row>
    <row r="79" spans="2:34" ht="11.25" customHeight="1" x14ac:dyDescent="0.15">
      <c r="B79" s="3" t="s">
        <v>238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AH79" s="1" t="s">
        <v>520</v>
      </c>
    </row>
    <row r="80" spans="2:34" ht="11.25" customHeight="1" x14ac:dyDescent="0.15">
      <c r="B80" s="3" t="s">
        <v>239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AH80" s="1" t="s">
        <v>521</v>
      </c>
    </row>
    <row r="81" spans="2:34" ht="11.25" customHeight="1" x14ac:dyDescent="0.15">
      <c r="B81" s="3" t="s">
        <v>240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AH81" s="1" t="s">
        <v>522</v>
      </c>
    </row>
    <row r="82" spans="2:34" ht="11.25" customHeight="1" x14ac:dyDescent="0.15">
      <c r="B82" s="3" t="s">
        <v>241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AH82" s="1" t="s">
        <v>523</v>
      </c>
    </row>
    <row r="83" spans="2:34" ht="11.25" customHeight="1" x14ac:dyDescent="0.15">
      <c r="B83" s="3" t="s">
        <v>242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AH83" s="1" t="s">
        <v>524</v>
      </c>
    </row>
    <row r="84" spans="2:34" ht="11.25" customHeight="1" x14ac:dyDescent="0.15">
      <c r="B84" s="3" t="s">
        <v>243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AH84" s="1" t="s">
        <v>525</v>
      </c>
    </row>
    <row r="85" spans="2:34" ht="11.25" customHeight="1" x14ac:dyDescent="0.15">
      <c r="B85" s="3" t="s">
        <v>244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AH85" s="1" t="s">
        <v>526</v>
      </c>
    </row>
    <row r="86" spans="2:34" ht="11.25" customHeight="1" x14ac:dyDescent="0.15">
      <c r="B86" s="3" t="s">
        <v>245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AH86" s="1" t="s">
        <v>527</v>
      </c>
    </row>
    <row r="87" spans="2:34" ht="11.25" customHeight="1" x14ac:dyDescent="0.15">
      <c r="B87" s="3" t="s">
        <v>246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AH87" s="1" t="s">
        <v>528</v>
      </c>
    </row>
    <row r="88" spans="2:34" ht="11.25" customHeight="1" x14ac:dyDescent="0.15">
      <c r="B88" s="3" t="s">
        <v>247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AH88" s="1" t="s">
        <v>529</v>
      </c>
    </row>
    <row r="89" spans="2:34" ht="11.25" customHeight="1" x14ac:dyDescent="0.15">
      <c r="B89" s="3" t="s">
        <v>248</v>
      </c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AH89" s="1" t="s">
        <v>530</v>
      </c>
    </row>
    <row r="90" spans="2:34" ht="11.25" customHeight="1" x14ac:dyDescent="0.15">
      <c r="B90" s="3" t="s">
        <v>249</v>
      </c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AH90" s="1" t="s">
        <v>531</v>
      </c>
    </row>
    <row r="91" spans="2:34" ht="11.25" customHeight="1" x14ac:dyDescent="0.15">
      <c r="B91" s="3" t="s">
        <v>250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AH91" s="1" t="s">
        <v>532</v>
      </c>
    </row>
    <row r="92" spans="2:34" ht="11.25" customHeight="1" x14ac:dyDescent="0.15">
      <c r="B92" s="3" t="s">
        <v>251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AH92" s="1" t="s">
        <v>533</v>
      </c>
    </row>
    <row r="93" spans="2:34" ht="11.25" customHeight="1" x14ac:dyDescent="0.15">
      <c r="B93" s="3" t="s">
        <v>252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AH93" s="1" t="s">
        <v>534</v>
      </c>
    </row>
    <row r="94" spans="2:34" ht="11.25" customHeight="1" x14ac:dyDescent="0.15">
      <c r="B94" s="3" t="s">
        <v>253</v>
      </c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AH94" s="1" t="s">
        <v>535</v>
      </c>
    </row>
    <row r="95" spans="2:34" ht="11.25" customHeight="1" x14ac:dyDescent="0.15">
      <c r="B95" s="3" t="s">
        <v>254</v>
      </c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AH95" s="1" t="s">
        <v>536</v>
      </c>
    </row>
    <row r="96" spans="2:34" ht="11.25" customHeight="1" x14ac:dyDescent="0.15">
      <c r="B96" s="3" t="s">
        <v>255</v>
      </c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AH96" s="1" t="s">
        <v>537</v>
      </c>
    </row>
    <row r="97" spans="2:34" ht="11.25" customHeight="1" x14ac:dyDescent="0.15">
      <c r="B97" s="3" t="s">
        <v>256</v>
      </c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AH97" s="1" t="s">
        <v>538</v>
      </c>
    </row>
    <row r="98" spans="2:34" ht="11.25" customHeight="1" x14ac:dyDescent="0.15">
      <c r="B98" s="3" t="s">
        <v>257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AH98" s="1" t="s">
        <v>539</v>
      </c>
    </row>
    <row r="99" spans="2:34" ht="11.25" customHeight="1" x14ac:dyDescent="0.15">
      <c r="B99" s="3" t="s">
        <v>258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AH99" s="1" t="s">
        <v>540</v>
      </c>
    </row>
    <row r="100" spans="2:34" ht="11.25" customHeight="1" x14ac:dyDescent="0.15">
      <c r="B100" s="3" t="s">
        <v>259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AH100" s="1" t="s">
        <v>541</v>
      </c>
    </row>
    <row r="101" spans="2:34" ht="11.25" customHeight="1" x14ac:dyDescent="0.15">
      <c r="B101" s="3" t="s">
        <v>260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AH101" s="1" t="s">
        <v>542</v>
      </c>
    </row>
    <row r="102" spans="2:34" ht="11.25" customHeight="1" x14ac:dyDescent="0.15">
      <c r="B102" s="3" t="s">
        <v>261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AH102" s="1" t="s">
        <v>543</v>
      </c>
    </row>
    <row r="103" spans="2:34" ht="11.25" customHeight="1" x14ac:dyDescent="0.15">
      <c r="B103" s="3" t="s">
        <v>262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AH103" s="1" t="s">
        <v>544</v>
      </c>
    </row>
    <row r="104" spans="2:34" ht="11.25" customHeight="1" x14ac:dyDescent="0.15">
      <c r="B104" s="3" t="s">
        <v>263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AH104" s="1" t="s">
        <v>545</v>
      </c>
    </row>
    <row r="105" spans="2:34" ht="11.25" customHeight="1" x14ac:dyDescent="0.15">
      <c r="B105" s="3" t="s">
        <v>264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AH105" s="1" t="s">
        <v>546</v>
      </c>
    </row>
    <row r="106" spans="2:34" ht="11.25" customHeight="1" x14ac:dyDescent="0.15">
      <c r="B106" s="3" t="s">
        <v>265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AH106" s="1" t="s">
        <v>547</v>
      </c>
    </row>
    <row r="107" spans="2:34" ht="11.25" customHeight="1" x14ac:dyDescent="0.15">
      <c r="B107" s="3" t="s">
        <v>266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AH107" s="1" t="s">
        <v>548</v>
      </c>
    </row>
    <row r="108" spans="2:34" ht="11.25" customHeight="1" x14ac:dyDescent="0.15">
      <c r="B108" s="3" t="s">
        <v>267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AH108" s="1" t="s">
        <v>549</v>
      </c>
    </row>
    <row r="109" spans="2:34" ht="11.25" customHeight="1" x14ac:dyDescent="0.15">
      <c r="B109" s="3" t="s">
        <v>268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AH109" s="1" t="s">
        <v>550</v>
      </c>
    </row>
    <row r="110" spans="2:34" ht="11.25" customHeight="1" x14ac:dyDescent="0.15">
      <c r="B110" s="3" t="s">
        <v>269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AH110" s="1" t="s">
        <v>551</v>
      </c>
    </row>
    <row r="111" spans="2:34" ht="11.25" customHeight="1" x14ac:dyDescent="0.15">
      <c r="B111" s="3" t="s">
        <v>270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AH111" s="1" t="s">
        <v>552</v>
      </c>
    </row>
    <row r="112" spans="2:34" ht="11.25" customHeight="1" x14ac:dyDescent="0.15">
      <c r="B112" s="3" t="s">
        <v>271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AH112" s="1" t="s">
        <v>553</v>
      </c>
    </row>
    <row r="113" spans="2:34" ht="11.25" customHeight="1" x14ac:dyDescent="0.15">
      <c r="B113" s="3" t="s">
        <v>272</v>
      </c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AH113" s="1" t="s">
        <v>554</v>
      </c>
    </row>
    <row r="114" spans="2:34" ht="11.25" customHeight="1" x14ac:dyDescent="0.15">
      <c r="B114" s="3" t="s">
        <v>273</v>
      </c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AH114" s="1" t="s">
        <v>555</v>
      </c>
    </row>
    <row r="115" spans="2:34" ht="11.25" customHeight="1" x14ac:dyDescent="0.15">
      <c r="B115" s="3" t="s">
        <v>274</v>
      </c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AH115" s="1" t="s">
        <v>556</v>
      </c>
    </row>
    <row r="116" spans="2:34" ht="11.25" customHeight="1" x14ac:dyDescent="0.15">
      <c r="B116" s="3" t="s">
        <v>275</v>
      </c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AH116" s="1" t="s">
        <v>557</v>
      </c>
    </row>
    <row r="117" spans="2:34" ht="11.25" customHeight="1" x14ac:dyDescent="0.15">
      <c r="B117" s="3" t="s">
        <v>276</v>
      </c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AH117" s="1" t="s">
        <v>558</v>
      </c>
    </row>
    <row r="118" spans="2:34" ht="11.25" customHeight="1" x14ac:dyDescent="0.15">
      <c r="B118" s="3" t="s">
        <v>277</v>
      </c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AH118" s="1" t="s">
        <v>559</v>
      </c>
    </row>
    <row r="119" spans="2:34" ht="11.25" customHeight="1" x14ac:dyDescent="0.15">
      <c r="B119" s="3" t="s">
        <v>278</v>
      </c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AH119" s="1" t="s">
        <v>560</v>
      </c>
    </row>
    <row r="120" spans="2:34" ht="11.25" customHeight="1" x14ac:dyDescent="0.15">
      <c r="B120" s="3" t="s">
        <v>279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AH120" s="1" t="s">
        <v>561</v>
      </c>
    </row>
    <row r="121" spans="2:34" ht="11.25" customHeight="1" x14ac:dyDescent="0.15">
      <c r="B121" s="3" t="s">
        <v>280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AH121" s="1" t="s">
        <v>562</v>
      </c>
    </row>
    <row r="122" spans="2:34" ht="11.25" customHeight="1" x14ac:dyDescent="0.15">
      <c r="B122" s="3" t="s">
        <v>281</v>
      </c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AH122" s="1" t="s">
        <v>563</v>
      </c>
    </row>
    <row r="123" spans="2:34" ht="11.25" customHeight="1" x14ac:dyDescent="0.15">
      <c r="B123" s="3" t="s">
        <v>282</v>
      </c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AH123" s="1" t="s">
        <v>564</v>
      </c>
    </row>
    <row r="124" spans="2:34" ht="11.25" customHeight="1" x14ac:dyDescent="0.15">
      <c r="B124" s="3" t="s">
        <v>283</v>
      </c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AH124" s="1" t="s">
        <v>565</v>
      </c>
    </row>
    <row r="125" spans="2:34" ht="11.25" customHeight="1" x14ac:dyDescent="0.15">
      <c r="B125" s="3" t="s">
        <v>284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AH125" s="1" t="s">
        <v>566</v>
      </c>
    </row>
    <row r="126" spans="2:34" ht="11.25" customHeight="1" x14ac:dyDescent="0.15">
      <c r="B126" s="3" t="s">
        <v>285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AH126" s="1" t="s">
        <v>567</v>
      </c>
    </row>
    <row r="127" spans="2:34" ht="11.25" customHeight="1" x14ac:dyDescent="0.15">
      <c r="B127" s="3" t="s">
        <v>286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AH127" s="1" t="s">
        <v>568</v>
      </c>
    </row>
    <row r="128" spans="2:34" ht="11.25" customHeight="1" x14ac:dyDescent="0.15">
      <c r="B128" s="3" t="s">
        <v>287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AH128" s="1" t="s">
        <v>569</v>
      </c>
    </row>
    <row r="129" spans="2:34" ht="11.25" customHeight="1" x14ac:dyDescent="0.15">
      <c r="B129" s="3" t="s">
        <v>288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AH129" s="1" t="s">
        <v>570</v>
      </c>
    </row>
    <row r="130" spans="2:34" ht="11.25" customHeight="1" x14ac:dyDescent="0.15">
      <c r="B130" s="3" t="s">
        <v>289</v>
      </c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AH130" s="1" t="s">
        <v>571</v>
      </c>
    </row>
    <row r="131" spans="2:34" ht="11.25" customHeight="1" x14ac:dyDescent="0.15">
      <c r="B131" s="3" t="s">
        <v>290</v>
      </c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AH131" s="1" t="s">
        <v>572</v>
      </c>
    </row>
    <row r="132" spans="2:34" ht="11.25" customHeight="1" x14ac:dyDescent="0.15">
      <c r="B132" s="3" t="s">
        <v>291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AH132" s="1" t="s">
        <v>573</v>
      </c>
    </row>
    <row r="133" spans="2:34" ht="11.25" customHeight="1" x14ac:dyDescent="0.15">
      <c r="B133" s="3" t="s">
        <v>292</v>
      </c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AH133" s="1" t="s">
        <v>574</v>
      </c>
    </row>
    <row r="134" spans="2:34" ht="11.25" customHeight="1" x14ac:dyDescent="0.15">
      <c r="B134" s="3" t="s">
        <v>293</v>
      </c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AH134" s="1" t="s">
        <v>575</v>
      </c>
    </row>
    <row r="135" spans="2:34" ht="11.25" customHeight="1" x14ac:dyDescent="0.15">
      <c r="B135" s="3" t="s">
        <v>294</v>
      </c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AH135" s="1" t="s">
        <v>576</v>
      </c>
    </row>
    <row r="136" spans="2:34" ht="11.25" customHeight="1" x14ac:dyDescent="0.15">
      <c r="B136" s="3" t="s">
        <v>295</v>
      </c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AH136" s="1" t="s">
        <v>577</v>
      </c>
    </row>
    <row r="137" spans="2:34" ht="11.25" customHeight="1" x14ac:dyDescent="0.15">
      <c r="B137" s="3" t="s">
        <v>296</v>
      </c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AH137" s="1" t="s">
        <v>578</v>
      </c>
    </row>
    <row r="138" spans="2:34" ht="11.25" customHeight="1" x14ac:dyDescent="0.15">
      <c r="B138" s="3" t="s">
        <v>297</v>
      </c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AH138" s="1" t="s">
        <v>579</v>
      </c>
    </row>
    <row r="139" spans="2:34" ht="11.25" customHeight="1" x14ac:dyDescent="0.15">
      <c r="B139" s="3" t="s">
        <v>298</v>
      </c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AH139" s="1" t="s">
        <v>580</v>
      </c>
    </row>
    <row r="140" spans="2:34" ht="11.25" customHeight="1" x14ac:dyDescent="0.15">
      <c r="B140" s="3" t="s">
        <v>299</v>
      </c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AH140" s="1" t="s">
        <v>581</v>
      </c>
    </row>
    <row r="141" spans="2:34" ht="11.25" customHeight="1" x14ac:dyDescent="0.15">
      <c r="B141" s="3" t="s">
        <v>300</v>
      </c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AH141" s="1" t="s">
        <v>582</v>
      </c>
    </row>
    <row r="142" spans="2:34" ht="11.25" customHeight="1" x14ac:dyDescent="0.15">
      <c r="B142" s="3" t="s">
        <v>301</v>
      </c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AH142" s="1" t="s">
        <v>583</v>
      </c>
    </row>
    <row r="143" spans="2:34" ht="11.25" customHeight="1" x14ac:dyDescent="0.15">
      <c r="B143" s="3" t="s">
        <v>302</v>
      </c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AH143" s="1" t="s">
        <v>584</v>
      </c>
    </row>
    <row r="144" spans="2:34" ht="11.25" customHeight="1" x14ac:dyDescent="0.15">
      <c r="B144" s="3" t="s">
        <v>303</v>
      </c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AH144" s="1" t="s">
        <v>585</v>
      </c>
    </row>
    <row r="145" spans="2:34" ht="11.25" customHeight="1" x14ac:dyDescent="0.15">
      <c r="B145" s="3" t="s">
        <v>304</v>
      </c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AH145" s="1" t="s">
        <v>586</v>
      </c>
    </row>
    <row r="146" spans="2:34" ht="11.25" customHeight="1" x14ac:dyDescent="0.15">
      <c r="B146" s="3" t="s">
        <v>305</v>
      </c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AH146" s="1" t="s">
        <v>587</v>
      </c>
    </row>
    <row r="147" spans="2:34" ht="11.25" customHeight="1" x14ac:dyDescent="0.15">
      <c r="B147" s="3" t="s">
        <v>306</v>
      </c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AH147" s="1" t="s">
        <v>588</v>
      </c>
    </row>
    <row r="148" spans="2:34" ht="11.25" customHeight="1" x14ac:dyDescent="0.15">
      <c r="B148" s="3" t="s">
        <v>307</v>
      </c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AH148" s="1" t="s">
        <v>589</v>
      </c>
    </row>
    <row r="149" spans="2:34" ht="11.25" customHeight="1" x14ac:dyDescent="0.15">
      <c r="B149" s="3" t="s">
        <v>308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AH149" s="1" t="s">
        <v>590</v>
      </c>
    </row>
    <row r="150" spans="2:34" ht="11.25" customHeight="1" x14ac:dyDescent="0.15">
      <c r="B150" s="3" t="s">
        <v>309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AH150" s="1" t="s">
        <v>591</v>
      </c>
    </row>
    <row r="151" spans="2:34" ht="11.25" customHeight="1" x14ac:dyDescent="0.15">
      <c r="B151" s="3" t="s">
        <v>310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AH151" s="1" t="s">
        <v>592</v>
      </c>
    </row>
    <row r="152" spans="2:34" ht="11.25" customHeight="1" x14ac:dyDescent="0.15">
      <c r="B152" s="3" t="s">
        <v>311</v>
      </c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AH152" s="1" t="s">
        <v>593</v>
      </c>
    </row>
    <row r="153" spans="2:34" ht="11.25" customHeight="1" x14ac:dyDescent="0.15">
      <c r="B153" s="3" t="s">
        <v>312</v>
      </c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AH153" s="1" t="s">
        <v>594</v>
      </c>
    </row>
    <row r="154" spans="2:34" ht="11.25" customHeight="1" x14ac:dyDescent="0.15">
      <c r="B154" s="3" t="s">
        <v>313</v>
      </c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AH154" s="1" t="s">
        <v>595</v>
      </c>
    </row>
    <row r="155" spans="2:34" ht="11.25" customHeight="1" x14ac:dyDescent="0.15">
      <c r="B155" s="3" t="s">
        <v>314</v>
      </c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AH155" s="1" t="s">
        <v>596</v>
      </c>
    </row>
    <row r="156" spans="2:34" ht="11.25" customHeight="1" x14ac:dyDescent="0.15">
      <c r="B156" s="3" t="s">
        <v>315</v>
      </c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AH156" s="1" t="s">
        <v>597</v>
      </c>
    </row>
    <row r="157" spans="2:34" ht="11.25" customHeight="1" x14ac:dyDescent="0.15">
      <c r="B157" s="3" t="s">
        <v>316</v>
      </c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AH157" s="1" t="s">
        <v>598</v>
      </c>
    </row>
    <row r="158" spans="2:34" ht="11.25" customHeight="1" x14ac:dyDescent="0.15">
      <c r="B158" s="3" t="s">
        <v>317</v>
      </c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AH158" s="1" t="s">
        <v>599</v>
      </c>
    </row>
    <row r="159" spans="2:34" ht="11.25" customHeight="1" x14ac:dyDescent="0.15">
      <c r="B159" s="3" t="s">
        <v>318</v>
      </c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AH159" s="1" t="s">
        <v>600</v>
      </c>
    </row>
    <row r="160" spans="2:34" ht="11.25" customHeight="1" x14ac:dyDescent="0.15">
      <c r="B160" s="3" t="s">
        <v>319</v>
      </c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</row>
    <row r="161" spans="2:23" ht="11.25" customHeight="1" x14ac:dyDescent="0.15">
      <c r="B161" s="3" t="s">
        <v>320</v>
      </c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</row>
    <row r="162" spans="2:23" ht="11.25" customHeight="1" x14ac:dyDescent="0.15">
      <c r="B162" s="3" t="s">
        <v>321</v>
      </c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</row>
    <row r="163" spans="2:23" ht="11.25" customHeight="1" x14ac:dyDescent="0.15">
      <c r="B163" s="3" t="s">
        <v>322</v>
      </c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</row>
    <row r="164" spans="2:23" ht="11.25" customHeight="1" x14ac:dyDescent="0.15">
      <c r="B164" s="3" t="s">
        <v>323</v>
      </c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</row>
    <row r="165" spans="2:23" ht="11.25" customHeight="1" x14ac:dyDescent="0.15">
      <c r="B165" s="3" t="s">
        <v>324</v>
      </c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</row>
    <row r="166" spans="2:23" ht="11.25" customHeight="1" x14ac:dyDescent="0.15">
      <c r="B166" s="3" t="s">
        <v>325</v>
      </c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</row>
    <row r="167" spans="2:23" ht="11.25" customHeight="1" x14ac:dyDescent="0.15">
      <c r="B167" s="3" t="s">
        <v>326</v>
      </c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</row>
    <row r="168" spans="2:23" ht="11.25" customHeight="1" x14ac:dyDescent="0.15">
      <c r="B168" s="3" t="s">
        <v>327</v>
      </c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</row>
    <row r="169" spans="2:23" ht="11.25" customHeight="1" x14ac:dyDescent="0.15">
      <c r="B169" s="3" t="s">
        <v>328</v>
      </c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</row>
    <row r="170" spans="2:23" ht="11.25" customHeight="1" x14ac:dyDescent="0.15">
      <c r="B170" s="3" t="s">
        <v>329</v>
      </c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</row>
    <row r="171" spans="2:23" ht="11.25" customHeight="1" x14ac:dyDescent="0.15">
      <c r="B171" s="3" t="s">
        <v>330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</row>
    <row r="172" spans="2:23" ht="11.25" customHeight="1" x14ac:dyDescent="0.15">
      <c r="B172" s="3" t="s">
        <v>331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</row>
    <row r="173" spans="2:23" ht="11.25" customHeight="1" x14ac:dyDescent="0.15">
      <c r="B173" s="3" t="s">
        <v>332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</row>
    <row r="174" spans="2:23" ht="11.25" customHeight="1" x14ac:dyDescent="0.15">
      <c r="B174" s="3" t="s">
        <v>333</v>
      </c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</row>
    <row r="175" spans="2:23" ht="11.25" customHeight="1" x14ac:dyDescent="0.15">
      <c r="B175" s="3" t="s">
        <v>334</v>
      </c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</row>
    <row r="176" spans="2:23" ht="11.25" customHeight="1" x14ac:dyDescent="0.15">
      <c r="B176" s="3" t="s">
        <v>335</v>
      </c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</row>
    <row r="177" spans="2:23" ht="11.25" customHeight="1" x14ac:dyDescent="0.15">
      <c r="B177" s="3" t="s">
        <v>336</v>
      </c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</row>
    <row r="178" spans="2:23" ht="11.25" customHeight="1" x14ac:dyDescent="0.15">
      <c r="B178" s="3" t="s">
        <v>337</v>
      </c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</row>
    <row r="179" spans="2:23" ht="11.25" customHeight="1" x14ac:dyDescent="0.15">
      <c r="B179" s="3" t="s">
        <v>338</v>
      </c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</row>
    <row r="180" spans="2:23" ht="11.25" customHeight="1" x14ac:dyDescent="0.15">
      <c r="B180" s="3" t="s">
        <v>339</v>
      </c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</row>
    <row r="181" spans="2:23" ht="11.25" customHeight="1" x14ac:dyDescent="0.15">
      <c r="B181" s="3" t="s">
        <v>340</v>
      </c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</row>
    <row r="182" spans="2:23" ht="11.25" customHeight="1" x14ac:dyDescent="0.15">
      <c r="B182" s="3" t="s">
        <v>341</v>
      </c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</row>
    <row r="183" spans="2:23" ht="11.25" customHeight="1" x14ac:dyDescent="0.15">
      <c r="B183" s="3" t="s">
        <v>342</v>
      </c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</row>
    <row r="184" spans="2:23" ht="11.25" customHeight="1" x14ac:dyDescent="0.15">
      <c r="B184" s="3" t="s">
        <v>343</v>
      </c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</row>
    <row r="185" spans="2:23" ht="11.25" customHeight="1" x14ac:dyDescent="0.15">
      <c r="B185" s="3" t="s">
        <v>344</v>
      </c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</row>
    <row r="186" spans="2:23" ht="11.25" customHeight="1" x14ac:dyDescent="0.15">
      <c r="B186" s="3" t="s">
        <v>345</v>
      </c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</row>
    <row r="187" spans="2:23" ht="11.25" customHeight="1" x14ac:dyDescent="0.15">
      <c r="B187" s="3" t="s">
        <v>346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</row>
    <row r="188" spans="2:23" ht="11.25" customHeight="1" x14ac:dyDescent="0.15">
      <c r="B188" s="3" t="s">
        <v>347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</row>
    <row r="189" spans="2:23" ht="11.25" customHeight="1" x14ac:dyDescent="0.15">
      <c r="B189" s="3" t="s">
        <v>348</v>
      </c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</row>
    <row r="190" spans="2:23" ht="11.25" customHeight="1" x14ac:dyDescent="0.15">
      <c r="B190" s="3" t="s">
        <v>349</v>
      </c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</row>
    <row r="191" spans="2:23" ht="11.25" customHeight="1" x14ac:dyDescent="0.15">
      <c r="B191" s="3" t="s">
        <v>350</v>
      </c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</row>
    <row r="192" spans="2:23" ht="11.25" customHeight="1" x14ac:dyDescent="0.15">
      <c r="B192" s="3" t="s">
        <v>351</v>
      </c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</row>
    <row r="193" spans="2:23" ht="11.25" customHeight="1" x14ac:dyDescent="0.15">
      <c r="B193" s="3" t="s">
        <v>352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spans="2:23" ht="11.25" customHeight="1" x14ac:dyDescent="0.15">
      <c r="B194" s="3" t="s">
        <v>353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</row>
    <row r="195" spans="2:23" ht="11.25" customHeight="1" x14ac:dyDescent="0.15">
      <c r="B195" s="3" t="s">
        <v>354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</row>
    <row r="196" spans="2:23" ht="11.25" customHeight="1" x14ac:dyDescent="0.15">
      <c r="B196" s="3" t="s">
        <v>355</v>
      </c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</row>
    <row r="197" spans="2:23" ht="11.25" customHeight="1" x14ac:dyDescent="0.15">
      <c r="B197" s="3" t="s">
        <v>356</v>
      </c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</row>
    <row r="198" spans="2:23" ht="11.25" customHeight="1" x14ac:dyDescent="0.15">
      <c r="B198" s="3" t="s">
        <v>357</v>
      </c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</row>
    <row r="199" spans="2:23" ht="11.25" customHeight="1" x14ac:dyDescent="0.15">
      <c r="B199" s="3" t="s">
        <v>358</v>
      </c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</row>
    <row r="200" spans="2:23" ht="11.25" customHeight="1" x14ac:dyDescent="0.15">
      <c r="B200" s="3" t="s">
        <v>359</v>
      </c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</row>
    <row r="201" spans="2:23" ht="11.25" customHeight="1" x14ac:dyDescent="0.15">
      <c r="B201" s="3" t="s">
        <v>360</v>
      </c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</row>
    <row r="202" spans="2:23" ht="11.25" customHeight="1" x14ac:dyDescent="0.15"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</row>
    <row r="203" spans="2:23" ht="11.25" customHeight="1" x14ac:dyDescent="0.15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</row>
    <row r="204" spans="2:23" ht="11.25" customHeight="1" x14ac:dyDescent="0.15"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</row>
    <row r="205" spans="2:23" ht="11.25" customHeight="1" x14ac:dyDescent="0.15"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</row>
    <row r="206" spans="2:23" ht="11.25" customHeight="1" x14ac:dyDescent="0.15"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</row>
    <row r="207" spans="2:23" ht="11.25" customHeight="1" x14ac:dyDescent="0.15"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</row>
    <row r="208" spans="2:23" ht="11.25" customHeight="1" x14ac:dyDescent="0.15"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</row>
    <row r="209" spans="2:23" ht="11.25" customHeight="1" x14ac:dyDescent="0.15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</row>
    <row r="210" spans="2:23" ht="11.25" customHeight="1" x14ac:dyDescent="0.15"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</row>
    <row r="211" spans="2:23" ht="11.25" customHeight="1" x14ac:dyDescent="0.15"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</row>
    <row r="212" spans="2:23" ht="11.25" customHeight="1" x14ac:dyDescent="0.15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</row>
    <row r="213" spans="2:23" ht="11.25" customHeight="1" x14ac:dyDescent="0.15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</row>
    <row r="214" spans="2:23" ht="11.25" customHeight="1" x14ac:dyDescent="0.15"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</row>
    <row r="215" spans="2:23" ht="11.25" customHeight="1" x14ac:dyDescent="0.15"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</row>
    <row r="216" spans="2:23" ht="11.25" customHeight="1" x14ac:dyDescent="0.15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</row>
    <row r="217" spans="2:23" ht="11.25" customHeight="1" x14ac:dyDescent="0.15"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</row>
    <row r="218" spans="2:23" ht="11.25" customHeight="1" x14ac:dyDescent="0.15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</row>
    <row r="219" spans="2:23" ht="11.25" customHeight="1" x14ac:dyDescent="0.15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</row>
    <row r="220" spans="2:23" ht="11.25" customHeight="1" x14ac:dyDescent="0.15"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</row>
    <row r="221" spans="2:23" ht="11.25" customHeight="1" x14ac:dyDescent="0.15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</row>
    <row r="222" spans="2:23" ht="11.25" customHeight="1" x14ac:dyDescent="0.15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</row>
    <row r="223" spans="2:23" ht="11.25" customHeight="1" x14ac:dyDescent="0.15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</row>
    <row r="224" spans="2:23" ht="11.25" customHeight="1" x14ac:dyDescent="0.15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</row>
    <row r="225" spans="2:23" ht="11.25" customHeight="1" x14ac:dyDescent="0.15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</row>
    <row r="226" spans="2:23" ht="11.25" customHeight="1" x14ac:dyDescent="0.15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</row>
    <row r="227" spans="2:23" ht="11.25" customHeight="1" x14ac:dyDescent="0.15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</row>
    <row r="228" spans="2:23" ht="11.25" customHeight="1" x14ac:dyDescent="0.15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</row>
    <row r="229" spans="2:23" ht="11.25" customHeight="1" x14ac:dyDescent="0.15"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</row>
    <row r="230" spans="2:23" ht="11.25" customHeight="1" x14ac:dyDescent="0.15"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</row>
    <row r="231" spans="2:23" ht="11.25" customHeight="1" x14ac:dyDescent="0.15"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</row>
    <row r="232" spans="2:23" ht="11.25" customHeight="1" x14ac:dyDescent="0.15"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</row>
    <row r="233" spans="2:23" ht="11.25" customHeight="1" x14ac:dyDescent="0.15"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</row>
    <row r="234" spans="2:23" ht="11.25" customHeight="1" x14ac:dyDescent="0.15"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</row>
    <row r="235" spans="2:23" ht="11.25" customHeight="1" x14ac:dyDescent="0.15"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</row>
    <row r="236" spans="2:23" ht="11.25" customHeight="1" x14ac:dyDescent="0.15"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</row>
    <row r="237" spans="2:23" ht="11.25" customHeight="1" x14ac:dyDescent="0.15"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</row>
    <row r="238" spans="2:23" ht="11.25" customHeight="1" x14ac:dyDescent="0.15"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</row>
    <row r="239" spans="2:23" ht="11.25" customHeight="1" x14ac:dyDescent="0.15"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</row>
    <row r="240" spans="2:23" ht="11.25" customHeight="1" x14ac:dyDescent="0.15"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</row>
    <row r="241" spans="2:23" ht="11.25" customHeight="1" x14ac:dyDescent="0.15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</row>
    <row r="242" spans="2:23" ht="11.25" customHeight="1" x14ac:dyDescent="0.15"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</row>
    <row r="243" spans="2:23" ht="11.25" customHeight="1" x14ac:dyDescent="0.15"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</row>
    <row r="244" spans="2:23" ht="11.25" customHeight="1" x14ac:dyDescent="0.15"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</row>
    <row r="245" spans="2:23" ht="11.25" customHeight="1" x14ac:dyDescent="0.15"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</row>
    <row r="246" spans="2:23" ht="11.25" customHeight="1" x14ac:dyDescent="0.15"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</row>
    <row r="247" spans="2:23" ht="11.25" customHeight="1" x14ac:dyDescent="0.15"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</row>
    <row r="248" spans="2:23" ht="11.25" customHeight="1" x14ac:dyDescent="0.15"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</row>
    <row r="249" spans="2:23" ht="11.25" customHeight="1" x14ac:dyDescent="0.15"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</row>
    <row r="250" spans="2:23" ht="11.25" customHeight="1" x14ac:dyDescent="0.15"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</row>
    <row r="251" spans="2:23" ht="11.25" customHeight="1" x14ac:dyDescent="0.15"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</row>
    <row r="252" spans="2:23" ht="11.25" customHeight="1" x14ac:dyDescent="0.15"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</row>
    <row r="253" spans="2:23" ht="11.25" customHeight="1" x14ac:dyDescent="0.15"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</row>
    <row r="254" spans="2:23" ht="11.25" customHeight="1" x14ac:dyDescent="0.15"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</row>
    <row r="255" spans="2:23" ht="11.25" customHeight="1" x14ac:dyDescent="0.15"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</row>
    <row r="256" spans="2:23" ht="11.25" customHeight="1" x14ac:dyDescent="0.15"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</row>
    <row r="257" spans="2:23" ht="11.25" customHeight="1" x14ac:dyDescent="0.15"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</row>
    <row r="258" spans="2:23" ht="11.25" customHeight="1" x14ac:dyDescent="0.15"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</row>
    <row r="259" spans="2:23" ht="11.25" customHeight="1" x14ac:dyDescent="0.15"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</row>
    <row r="260" spans="2:23" ht="11.25" customHeight="1" x14ac:dyDescent="0.15"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</row>
    <row r="261" spans="2:23" ht="11.25" customHeight="1" x14ac:dyDescent="0.15"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</row>
    <row r="262" spans="2:23" ht="11.25" customHeight="1" x14ac:dyDescent="0.15"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</row>
    <row r="263" spans="2:23" ht="11.25" customHeight="1" x14ac:dyDescent="0.15"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</row>
    <row r="264" spans="2:23" ht="11.25" customHeight="1" x14ac:dyDescent="0.15"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</row>
    <row r="265" spans="2:23" ht="11.25" customHeight="1" x14ac:dyDescent="0.15"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</row>
    <row r="266" spans="2:23" ht="11.25" customHeight="1" x14ac:dyDescent="0.15"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</row>
    <row r="267" spans="2:23" x14ac:dyDescent="0.15">
      <c r="B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</row>
    <row r="268" spans="2:23" x14ac:dyDescent="0.15">
      <c r="B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</row>
    <row r="269" spans="2:23" x14ac:dyDescent="0.15">
      <c r="B269" s="3"/>
      <c r="E269" s="3"/>
      <c r="F269" s="3"/>
      <c r="G269" s="3"/>
      <c r="H269" s="3"/>
      <c r="I269" s="3"/>
      <c r="M269" s="3"/>
    </row>
    <row r="270" spans="2:23" x14ac:dyDescent="0.15">
      <c r="F270" s="3"/>
      <c r="G270" s="3"/>
      <c r="H270" s="3"/>
      <c r="I270" s="3"/>
    </row>
    <row r="271" spans="2:23" x14ac:dyDescent="0.15">
      <c r="F271" s="3"/>
      <c r="G271" s="3"/>
      <c r="H271" s="3"/>
      <c r="I271" s="3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Context</vt:lpstr>
      <vt:lpstr>Direct CAPEX</vt:lpstr>
      <vt:lpstr>Indirect CAPEX</vt:lpstr>
      <vt:lpstr>Direct OPEX</vt:lpstr>
      <vt:lpstr>Indirect OPEX</vt:lpstr>
      <vt:lpstr>Summary</vt:lpstr>
      <vt:lpstr>Data Validation</vt:lpstr>
      <vt:lpstr>'Direct OPEX'!Print_Area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Brianna Leon</dc:creator>
  <cp:keywords/>
  <dc:description/>
  <cp:lastModifiedBy>Microsoft Office User</cp:lastModifiedBy>
  <cp:revision/>
  <dcterms:created xsi:type="dcterms:W3CDTF">2020-08-04T18:13:00Z</dcterms:created>
  <dcterms:modified xsi:type="dcterms:W3CDTF">2022-02-28T04:46:21Z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4c4dc6fe-0829-4ecb-8606-ae0529a1bee3</vt:lpwstr>
  </property>
</Properties>
</file>